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pkina_ni\Desktop\Документы Лапкина\ПКР\Отчеты по ПКР\Отчет 2025\"/>
    </mc:Choice>
  </mc:AlternateContent>
  <bookViews>
    <workbookView xWindow="0" yWindow="0" windowWidth="28800" windowHeight="11700" activeTab="1"/>
  </bookViews>
  <sheets>
    <sheet name="ЭС" sheetId="19" r:id="rId1"/>
    <sheet name="ГС" sheetId="4" r:id="rId2"/>
    <sheet name="ТС" sheetId="18" r:id="rId3"/>
    <sheet name="ВС" sheetId="17" r:id="rId4"/>
    <sheet name="ВО" sheetId="8" r:id="rId5"/>
    <sheet name="Э.сб ПУ" sheetId="11" r:id="rId6"/>
    <sheet name="Э.сб" sheetId="12" r:id="rId7"/>
    <sheet name="ТКО" sheetId="9" r:id="rId8"/>
    <sheet name="СВОД" sheetId="13" r:id="rId9"/>
  </sheets>
  <definedNames>
    <definedName name="_xlnm._FilterDatabase" localSheetId="1" hidden="1">ГС!$A$7:$J$24</definedName>
    <definedName name="_xlnm.Print_Area" localSheetId="4">ВО!$A$1:$I$15</definedName>
    <definedName name="_xlnm.Print_Area" localSheetId="3">ВС!$A$1:$H$24</definedName>
    <definedName name="_xlnm.Print_Area" localSheetId="1">ГС!$A$1:$J$30</definedName>
    <definedName name="_xlnm.Print_Area" localSheetId="8">СВОД!$A$1:$H$11</definedName>
    <definedName name="_xlnm.Print_Area" localSheetId="7">ТКО!$A$1:$H$11</definedName>
    <definedName name="_xlnm.Print_Area" localSheetId="6">Э.сб!$A$1:$H$15</definedName>
    <definedName name="_xlnm.Print_Area" localSheetId="5">'Э.сб ПУ'!$A$1:$H$13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3" l="1"/>
  <c r="D5" i="13"/>
  <c r="C5" i="13"/>
  <c r="D64" i="19"/>
  <c r="D55" i="19"/>
  <c r="D31" i="19"/>
  <c r="D6" i="19" s="1"/>
  <c r="D30" i="19"/>
  <c r="A9" i="19"/>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 i="19"/>
  <c r="C6" i="19"/>
  <c r="D8" i="13" l="1"/>
  <c r="C8" i="13"/>
  <c r="C21" i="17"/>
  <c r="D7" i="13"/>
  <c r="C7" i="13"/>
  <c r="I267" i="18"/>
  <c r="J59" i="18"/>
  <c r="J75" i="18"/>
  <c r="I55" i="18"/>
  <c r="J52" i="18"/>
  <c r="I52" i="18"/>
  <c r="I264" i="18"/>
  <c r="D13" i="12" l="1"/>
  <c r="C13" i="12"/>
  <c r="D8" i="12"/>
  <c r="C8" i="12"/>
  <c r="C11" i="8"/>
  <c r="D11" i="8"/>
  <c r="D21" i="17"/>
  <c r="I11" i="18"/>
  <c r="J31" i="18"/>
  <c r="I31" i="18"/>
  <c r="J51" i="18"/>
  <c r="J48" i="18" s="1"/>
  <c r="I51" i="18"/>
  <c r="J47" i="18"/>
  <c r="I47" i="18"/>
  <c r="I48" i="18"/>
  <c r="J44" i="18"/>
  <c r="I44" i="18"/>
  <c r="I183" i="18"/>
  <c r="J184" i="18"/>
  <c r="I184" i="18"/>
  <c r="I75" i="18"/>
  <c r="J176" i="18" l="1"/>
  <c r="I176" i="18"/>
  <c r="J76" i="18"/>
  <c r="I76" i="18"/>
  <c r="J15" i="18"/>
  <c r="J23" i="18"/>
  <c r="I23" i="18"/>
  <c r="I15" i="18"/>
  <c r="I59" i="18" l="1"/>
  <c r="J263" i="18" l="1"/>
  <c r="I260" i="18"/>
  <c r="I256" i="18"/>
  <c r="J252" i="18"/>
  <c r="I252" i="18"/>
  <c r="J248" i="18"/>
  <c r="I248" i="18"/>
  <c r="J244" i="18"/>
  <c r="I244" i="18"/>
  <c r="J240" i="18"/>
  <c r="I240" i="18"/>
  <c r="J236" i="18"/>
  <c r="I236" i="18"/>
  <c r="J232" i="18"/>
  <c r="I232" i="18"/>
  <c r="J228" i="18"/>
  <c r="I228" i="18"/>
  <c r="J224" i="18"/>
  <c r="I224" i="18"/>
  <c r="J220" i="18"/>
  <c r="I220" i="18"/>
  <c r="I216" i="18"/>
  <c r="L212" i="18"/>
  <c r="J212" i="18"/>
  <c r="I212" i="18"/>
  <c r="J208" i="18"/>
  <c r="I208" i="18"/>
  <c r="J204" i="18"/>
  <c r="I204" i="18"/>
  <c r="J200" i="18"/>
  <c r="I200" i="18"/>
  <c r="J196" i="18"/>
  <c r="I196" i="18"/>
  <c r="J192" i="18"/>
  <c r="I192" i="18"/>
  <c r="J188" i="18"/>
  <c r="I188" i="18"/>
  <c r="J182" i="18"/>
  <c r="J181" i="18"/>
  <c r="I180" i="18"/>
  <c r="J172" i="18"/>
  <c r="I172" i="18"/>
  <c r="J168" i="18"/>
  <c r="I168" i="18"/>
  <c r="J164" i="18"/>
  <c r="I164" i="18"/>
  <c r="J160" i="18"/>
  <c r="I160" i="18"/>
  <c r="J156" i="18"/>
  <c r="I156" i="18"/>
  <c r="J152" i="18"/>
  <c r="I152" i="18"/>
  <c r="J148" i="18"/>
  <c r="I148" i="18"/>
  <c r="J144" i="18"/>
  <c r="I144" i="18"/>
  <c r="J140" i="18"/>
  <c r="I140" i="18"/>
  <c r="J136" i="18"/>
  <c r="I136" i="18"/>
  <c r="J132" i="18"/>
  <c r="I132" i="18"/>
  <c r="J128" i="18"/>
  <c r="I128" i="18"/>
  <c r="J124" i="18"/>
  <c r="I124" i="18"/>
  <c r="J120" i="18"/>
  <c r="I120" i="18"/>
  <c r="J116" i="18"/>
  <c r="I116" i="18"/>
  <c r="J112" i="18"/>
  <c r="I112" i="18"/>
  <c r="J108" i="18"/>
  <c r="I108" i="18"/>
  <c r="J104" i="18"/>
  <c r="I104" i="18"/>
  <c r="J100" i="18"/>
  <c r="I100" i="18"/>
  <c r="J96" i="18"/>
  <c r="I96" i="18"/>
  <c r="J92" i="18"/>
  <c r="I92" i="18"/>
  <c r="J88" i="18"/>
  <c r="I88" i="18"/>
  <c r="J84" i="18"/>
  <c r="I84" i="18"/>
  <c r="J80" i="18"/>
  <c r="I80" i="18"/>
  <c r="J72" i="18"/>
  <c r="I72" i="18"/>
  <c r="I68" i="18"/>
  <c r="J64" i="18"/>
  <c r="I64" i="18"/>
  <c r="J60" i="18"/>
  <c r="I60" i="18"/>
  <c r="J56" i="18"/>
  <c r="I56" i="18"/>
  <c r="J40" i="18"/>
  <c r="I40" i="18"/>
  <c r="J39" i="18"/>
  <c r="I39" i="18"/>
  <c r="I36" i="18"/>
  <c r="J32" i="18"/>
  <c r="I32" i="18"/>
  <c r="J36" i="18" l="1"/>
  <c r="J11" i="18"/>
  <c r="J260" i="18"/>
  <c r="J183" i="18"/>
  <c r="J180" i="18" s="1"/>
  <c r="J55" i="18"/>
  <c r="I8" i="18"/>
  <c r="I28" i="18"/>
  <c r="J28" i="18" l="1"/>
  <c r="J267" i="18" l="1"/>
  <c r="J264" i="18" s="1"/>
  <c r="J8" i="18"/>
  <c r="G29" i="4" l="1"/>
  <c r="C10" i="11" l="1"/>
  <c r="C6" i="13"/>
  <c r="C11" i="13" l="1"/>
  <c r="D11" i="13"/>
  <c r="D9" i="13"/>
  <c r="D8" i="9" l="1"/>
  <c r="C8" i="9"/>
  <c r="C9" i="13" l="1"/>
  <c r="H8" i="4" l="1"/>
  <c r="G11" i="13" l="1"/>
  <c r="G10" i="13"/>
  <c r="G9" i="13"/>
  <c r="G8" i="13"/>
  <c r="G7" i="13"/>
  <c r="G6" i="13"/>
  <c r="G5" i="13"/>
  <c r="D11" i="12"/>
  <c r="C11" i="12"/>
  <c r="C10" i="13" s="1"/>
  <c r="C4" i="13" s="1"/>
  <c r="D10" i="11"/>
  <c r="D10" i="13" s="1"/>
  <c r="D6" i="13"/>
  <c r="D4" i="13" l="1"/>
</calcChain>
</file>

<file path=xl/sharedStrings.xml><?xml version="1.0" encoding="utf-8"?>
<sst xmlns="http://schemas.openxmlformats.org/spreadsheetml/2006/main" count="1279" uniqueCount="520">
  <si>
    <t>Наименование мероприятия</t>
  </si>
  <si>
    <t>Период реализации мероприятий</t>
  </si>
  <si>
    <t>Информация о выполнении мероприятий</t>
  </si>
  <si>
    <t>плановый</t>
  </si>
  <si>
    <t>фактический</t>
  </si>
  <si>
    <t>1.5.1</t>
  </si>
  <si>
    <t>№ п/п</t>
  </si>
  <si>
    <t>№ п/п ПКР</t>
  </si>
  <si>
    <t>Наименование инвестиционного проекта</t>
  </si>
  <si>
    <t>Технико-экономические показатели проекта</t>
  </si>
  <si>
    <t>Период реали-зации, годы</t>
  </si>
  <si>
    <t>Источник финансирования</t>
  </si>
  <si>
    <t xml:space="preserve">ед. изм. </t>
  </si>
  <si>
    <t>кол-во</t>
  </si>
  <si>
    <t>план</t>
  </si>
  <si>
    <t>2</t>
  </si>
  <si>
    <t>3</t>
  </si>
  <si>
    <t>всего</t>
  </si>
  <si>
    <t>окружной бюджет</t>
  </si>
  <si>
    <t xml:space="preserve">местный бюджет </t>
  </si>
  <si>
    <t>внебюджетные источники</t>
  </si>
  <si>
    <t>2.1</t>
  </si>
  <si>
    <t>км</t>
  </si>
  <si>
    <t>2.2</t>
  </si>
  <si>
    <t>2.3</t>
  </si>
  <si>
    <t>1.1</t>
  </si>
  <si>
    <t>ОАО "Сургутгаз"</t>
  </si>
  <si>
    <t>Необходимые капитальные затраты, без НДС, тыс. руб</t>
  </si>
  <si>
    <t>2021-2022</t>
  </si>
  <si>
    <t>Ответственный исполнитель</t>
  </si>
  <si>
    <t>Проекты по новому строительству, реконструкции и техническому перевооружению источников тепловой энергии</t>
  </si>
  <si>
    <t>Проекты по техническому перевооружению источников тепловой энергии с целью повышения эффективности работы систем теплоснабжения</t>
  </si>
  <si>
    <t>2.3.8</t>
  </si>
  <si>
    <t xml:space="preserve">Котельная № 14 СГМУП "ГТС". Замена сетевых насосов, 2 ед. Модернизация системы автоматизации АМАКС, модернизация котельной с приобретением в ЗИП частотного преобразователя N90кВт тягодутьевых механизмов котлов. </t>
  </si>
  <si>
    <t>2021-2028</t>
  </si>
  <si>
    <t>2.3.9</t>
  </si>
  <si>
    <t xml:space="preserve">Модернизация электрооборудования котельных СГМУП "ГТС" (пускателей, автоматических выключателей и пр. электроматериалов). Модернизация оборудования АСУ котельных, с частичным приобретением ЗИП. Модернизация узлов учета с приобретением комплектов вычислителей расхода. </t>
  </si>
  <si>
    <t>2020-2035</t>
  </si>
  <si>
    <t>Проекты по новому строительству и реконструкции тепловых сетей</t>
  </si>
  <si>
    <t>3.2</t>
  </si>
  <si>
    <t>Проекты нового строительства тепловых сетей для обеспечения перспективных приростов тепловой нагрузки</t>
  </si>
  <si>
    <t>3.3</t>
  </si>
  <si>
    <t>Проекты нового строительства и реконструкции тепловых сетей для обеспечения нормативной надежности и безопасности теплоснабжения</t>
  </si>
  <si>
    <t>3.3.24</t>
  </si>
  <si>
    <t>Реконструкция сетей от т/м "ГРЭС-2-ВЖР"</t>
  </si>
  <si>
    <t>2020-2028</t>
  </si>
  <si>
    <t>3.3.106</t>
  </si>
  <si>
    <t xml:space="preserve">Модернизация ЦТП </t>
  </si>
  <si>
    <t>№</t>
  </si>
  <si>
    <t>Стоимость мероприятий (руб.)</t>
  </si>
  <si>
    <t>1. Организационные и общие мероприятия</t>
  </si>
  <si>
    <t xml:space="preserve">2. Проекты по развитию головных объектов, систем водоснабжения (водозаборов, очистных сооружений) </t>
  </si>
  <si>
    <t xml:space="preserve">3. Проекты по развитию водопроводных сетей для подключения перспективных потребителей </t>
  </si>
  <si>
    <t xml:space="preserve">3.1. Обеспечение системой централизованного  водоснабжения территорий нового строительства </t>
  </si>
  <si>
    <t>3.2. Повышение надежности и качества услуги по водоснабжению (строительство вторых вводов в ЦТП, реконструкция сетей)</t>
  </si>
  <si>
    <t>3.2.24.</t>
  </si>
  <si>
    <t>Реконструкция водовода от станции 2 подъема до ТК-27 в пос. Таежный</t>
  </si>
  <si>
    <t>Стоимость мероприятий ( тыс. руб. без НДС)</t>
  </si>
  <si>
    <t>СГМУП "Горводоканал"</t>
  </si>
  <si>
    <t xml:space="preserve">план </t>
  </si>
  <si>
    <t>2019-2030</t>
  </si>
  <si>
    <t>СГМУП "ГТС"</t>
  </si>
  <si>
    <t>Техническое перевооружение сетей водоснабжения</t>
  </si>
  <si>
    <t>2020-2024</t>
  </si>
  <si>
    <t>Техническое перевооружение сетей горячего водоснабжения</t>
  </si>
  <si>
    <t>2.2. Реконструкция и модернизация системы водоотведения с целью повышения надежности и энергетической эффективности</t>
  </si>
  <si>
    <t>2.2.1.1.</t>
  </si>
  <si>
    <t>Реконструкция объекта с целью обеспечения степени очистки сточных вод до уровней нормативов ПДК рыбохозяйственных водоемов "Очистные сооружения канализационных сточных вод (КОС) г.Сургут производительностью 150 000м3/сут" Заячий остров</t>
  </si>
  <si>
    <t>4.1. Инженерное обеспечение системой централизованного водоотведения территорий нового строительства (строительство и реконструкция внутриквартальных сетей канализации)</t>
  </si>
  <si>
    <t>4.2. Реконструкция сетей водоотведения СГМУП "Горводоканал"</t>
  </si>
  <si>
    <t>Стоимость мероприятий (без НДС, тыс.руб.)</t>
  </si>
  <si>
    <t>1.2</t>
  </si>
  <si>
    <t>Рекультивация действующего полигона для захоронения твердых бытовых отходов города Сургута (вторая очередь)</t>
  </si>
  <si>
    <t>Уборка мест несанкционированного размещения отходов и санитарная очистка территории общего пользования</t>
  </si>
  <si>
    <t>-</t>
  </si>
  <si>
    <t>12шт</t>
  </si>
  <si>
    <t>6 шт</t>
  </si>
  <si>
    <t xml:space="preserve">Установка (замена), поверка индивидуальных приборов учета холодной и горячей воды в части муниципальной собственности   </t>
  </si>
  <si>
    <t xml:space="preserve"> Установка (замена) приборов учета расхода тепловой энергии, холодной и горячей воды  в зданиях учреждений, разработка ПИР  </t>
  </si>
  <si>
    <t xml:space="preserve"> Регулярное распространение информации   о потенциале энергосбережения и мерах по эффективному использованию энергетических ресурсов. Оформление и размещение наглядной агитации по энергосбережению</t>
  </si>
  <si>
    <t xml:space="preserve"> Внедрение энергосервисных договоров (контрактов)  в муниципальных учреждениях</t>
  </si>
  <si>
    <t xml:space="preserve">Оптимизация работы системы тепло-, водоснабжения зданий учреждений (ремонт системы тепло-, 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чердаков, замена оконных и дверных блоков, замена гаражных ворот, установка теплоотражающих экранов) </t>
  </si>
  <si>
    <t>МКУ "ХЭУ"</t>
  </si>
  <si>
    <t xml:space="preserve">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установка светильников с датчиками движения, установка инфракрасных обогревателей) </t>
  </si>
  <si>
    <t>ДАиГ</t>
  </si>
  <si>
    <t>1.5</t>
  </si>
  <si>
    <t>1.5.2</t>
  </si>
  <si>
    <t>1.6</t>
  </si>
  <si>
    <t>1.6.1</t>
  </si>
  <si>
    <t xml:space="preserve">ДГХ, ДО, ДКиМП, УФКиС         </t>
  </si>
  <si>
    <t>Наименование блока</t>
  </si>
  <si>
    <t>Стоимость мероприятий, тыс.руб.</t>
  </si>
  <si>
    <t>Количество мероприятий, ед.</t>
  </si>
  <si>
    <t>Примечание</t>
  </si>
  <si>
    <t>План</t>
  </si>
  <si>
    <t>Факт</t>
  </si>
  <si>
    <t>Информация об исполнении, %</t>
  </si>
  <si>
    <t>Всего в коммунальной инфраструкте, в том числе:</t>
  </si>
  <si>
    <t>1.3</t>
  </si>
  <si>
    <t>1.4</t>
  </si>
  <si>
    <t>Электроснабжение</t>
  </si>
  <si>
    <t>Газоснабжение</t>
  </si>
  <si>
    <t>Теплоснабжение</t>
  </si>
  <si>
    <t>Водоснабжение</t>
  </si>
  <si>
    <t>Водоотведение</t>
  </si>
  <si>
    <t>Энергосбережение</t>
  </si>
  <si>
    <t>1.7</t>
  </si>
  <si>
    <t>Обращение с ТКО</t>
  </si>
  <si>
    <t>ИТОГО</t>
  </si>
  <si>
    <t>Исп. Кушнерева Ангелина Александровна, 52-44-10</t>
  </si>
  <si>
    <t>Стоимость выполнения мероприятий (тыс.руб., без НДС)</t>
  </si>
  <si>
    <t>2023 год</t>
  </si>
  <si>
    <t xml:space="preserve">ДГХ, ДО, ДКиМП, УФКиС </t>
  </si>
  <si>
    <t>2023-2025</t>
  </si>
  <si>
    <t>что выполнено тогда на 978 тыс.?</t>
  </si>
  <si>
    <t>Строительство второго ввода на ЦТП-67</t>
  </si>
  <si>
    <t>3.2.8</t>
  </si>
  <si>
    <t>3.2.15</t>
  </si>
  <si>
    <t>3.2.23</t>
  </si>
  <si>
    <t>предусмотренных программой комплексного развития  коммунальной инфроструктуры</t>
  </si>
  <si>
    <t>муниципального образования городской округ город Сургут на 2019 - 2035 гг.</t>
  </si>
  <si>
    <t>Форма № 5-ИП ТС</t>
  </si>
  <si>
    <t>2.3.11</t>
  </si>
  <si>
    <t>Котельная № 21 СГМУП "ГТС". Замена сетевых водоподогревателей пластинчатого типа котельной на теплообменные аппараты интентифицированные. Освещение котельной № 21, № 23</t>
  </si>
  <si>
    <t>3.1</t>
  </si>
  <si>
    <t>Проекты нового строительства и реконструкции тепловых сетей</t>
  </si>
  <si>
    <t>3.2.24</t>
  </si>
  <si>
    <t>Строительство тепловых сетей в мкр. 20А. Строительство магистральных тепловых сетей от УТ-2 до границы земельного участка в мкр.20А</t>
  </si>
  <si>
    <t>2021-2030</t>
  </si>
  <si>
    <t>3.2.40</t>
  </si>
  <si>
    <t>Строительство тепловых сетей в районе Ядро центра</t>
  </si>
  <si>
    <t>2023-2028</t>
  </si>
  <si>
    <t>3.2.42</t>
  </si>
  <si>
    <t>Строительство тепловых сетей в районе п. Юность</t>
  </si>
  <si>
    <t xml:space="preserve">Реализация мероприятий возможна в рамках заключенных договоров на подключение, или в рамках Региональной программы газификации в сфере ЖКК </t>
  </si>
  <si>
    <t>2019-2021</t>
  </si>
  <si>
    <t>СГМУП "Городские тепловые сети"</t>
  </si>
  <si>
    <t>3.2.10</t>
  </si>
  <si>
    <t>2.1.2</t>
  </si>
  <si>
    <t>3.2.46</t>
  </si>
  <si>
    <t>2.2.1</t>
  </si>
  <si>
    <t>3.3.2</t>
  </si>
  <si>
    <t>2023-2024</t>
  </si>
  <si>
    <t>муниципального образования городской округ  Сургут на 2019 - 2035 гг.</t>
  </si>
  <si>
    <t xml:space="preserve">В 2021 году в рамках заключенного муниципального контракта разработан проект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t>
  </si>
  <si>
    <t>Исп. Нуянзина Мария Валерьевна, 52-45-51</t>
  </si>
  <si>
    <t>Всего</t>
  </si>
  <si>
    <t>Строительство КТПН, МТП(СТП)-8шт. СОНТ г.Сургут (ул.Западная, ул.Автомобилистов, ул.Центральная, ул. Дальняя,  ул.Силинская, ул. Заячий остров)</t>
  </si>
  <si>
    <t>Комплекс ПО СУ  цифровизации управления процессами ТОиР, диспетчеризация</t>
  </si>
  <si>
    <t>Строительство заходов ВЛ 35кВ с подстанцией ПС 35/6кВ «Победит-1,2»</t>
  </si>
  <si>
    <t>В связи с отсутствием установленных РСТ по ХМАО–Югре тарифа на транспортировку газа и стандартизированных тарифных ставок, используемых для определения величины платы за технологическое присоединение, СГМУП «ГТС» не осуществляет деятельность по подключению (технологическому присоединению) объектов капитального строительства к сетям газоснабжения и газопотребления.
СГМУП "ГТС" не располагает необходимыми финансовыми средствами для строительства  сетей такого порядка.</t>
  </si>
  <si>
    <t>ед.</t>
  </si>
  <si>
    <t>Строительство газопровода высокого давления к котельной мкр.СЗП1 , диаметр 200 мм, с ГРПБ, с разработкой проекта и ЭПБ, протяженностью 0,5 км</t>
  </si>
  <si>
    <t>2.50</t>
  </si>
  <si>
    <t>Строительство КРП-2 в мкр. 20А</t>
  </si>
  <si>
    <t>3.1.4</t>
  </si>
  <si>
    <t>Строительство КРП в мкр. Пойма-5</t>
  </si>
  <si>
    <t>2024-2028</t>
  </si>
  <si>
    <t>3.1.7</t>
  </si>
  <si>
    <t>3.1.8</t>
  </si>
  <si>
    <t>3.2.11</t>
  </si>
  <si>
    <t>Строительство тепловых сетей в мкр. 1</t>
  </si>
  <si>
    <t>3.2.12</t>
  </si>
  <si>
    <t>Строительство тепловых сетей в мкр. 2</t>
  </si>
  <si>
    <t>3.2.13</t>
  </si>
  <si>
    <t>Строительство тепловых сетей в мкр. 4</t>
  </si>
  <si>
    <t>Строительство тепловых сетей в мкр. 19</t>
  </si>
  <si>
    <t>3.2.16</t>
  </si>
  <si>
    <t>Строительство тепловых сетей в мкр. 24</t>
  </si>
  <si>
    <t>3.2.17</t>
  </si>
  <si>
    <t>Строительство тепловых сетей в мкр. 24. Строительство распределительных тепловых сетей от ТК-97-2 (УТ-2) до границы земельного участка СОШ на 1500 учащихся в мкр.24</t>
  </si>
  <si>
    <t>3.2.18</t>
  </si>
  <si>
    <t>Строительство тепловых сетей в мкр. 28. Строительство распределительных тепловых сетей от ЦТП-57 до границы земельного участка СОШ№4 в мкр.28. Блок 2 на 900 учащихся</t>
  </si>
  <si>
    <t>3.2.19</t>
  </si>
  <si>
    <t>Строительство тепловых сетей в мкр. 30. Строительство и проектирование распределительных тепловых сетей от УТ-5.2 проект. до границы земельного участка СОШ№1 на 1500 учащихся в мкр.30. Строительство распределительных тепловых сетей от УТ-5.2 проект. до границы земельного участка СОШ№2 на 1500 учащихся в мкр.30</t>
  </si>
  <si>
    <t>3.2.21</t>
  </si>
  <si>
    <t>Строительство тепловых сетей в мкр. 37</t>
  </si>
  <si>
    <t>3.2.22</t>
  </si>
  <si>
    <t>Строительство тепловых сетей в мкр. 11А</t>
  </si>
  <si>
    <t>Строительство тепловых сетей в мкр. 16А</t>
  </si>
  <si>
    <t>Строительство тепловых сетей в  мкр. 16А. Строительство распределительных тепловых сетей от ТК-48-9 до границы земельного участка СОШ на 900 учащихся в мкр.16А</t>
  </si>
  <si>
    <t>3.2.25</t>
  </si>
  <si>
    <t>Строительство тепловых сетей в мкр. 21-22. Строительство магистральных тепловых сетей от проект. УТ-1 (на магистральных сетях по проспекту Комсомольский) до границы земельного участка в мкр.21-22. Строительство распределительных тепловых сетей от ТК-21* до границы земельного участка школы-детский сад в мкр.21-22</t>
  </si>
  <si>
    <t>3.2.26</t>
  </si>
  <si>
    <t>Строительство тепловых сетей в мкр. 27А. Строительство распределительных тепловых сетей от УТ-2-УТ-3-УТ-4-УТ-5 до границы земельного участка СОШ на 1500 учащихся в мкр.27А</t>
  </si>
  <si>
    <t>3.2.29</t>
  </si>
  <si>
    <t>Строительство тепловых сетей в мкр. 30Б</t>
  </si>
  <si>
    <t>3.2.30</t>
  </si>
  <si>
    <t>Строительство тепловых сетей в мкр. 31А</t>
  </si>
  <si>
    <t>3.2.32</t>
  </si>
  <si>
    <t>Строительство тепловых сетей в районе X</t>
  </si>
  <si>
    <t>3.2.33</t>
  </si>
  <si>
    <t>Строительство тепловых сетей в районе XII</t>
  </si>
  <si>
    <t>3.2.37</t>
  </si>
  <si>
    <t>Строительство тепловых сетей в районе ПСО-34</t>
  </si>
  <si>
    <t>3.2.38</t>
  </si>
  <si>
    <t>Строительство тепловых сетей в Центральном жилом районе</t>
  </si>
  <si>
    <t>3.2.41</t>
  </si>
  <si>
    <t>Строительство тепловых сетей в районе ЗП1</t>
  </si>
  <si>
    <t>3.3.31</t>
  </si>
  <si>
    <t>Модернизация тепловых сетей инвентарный № 96 Тепломагистраль № 3 по ул. Ленина от 3ТК12 до ЦТП-21</t>
  </si>
  <si>
    <t>3.3.32</t>
  </si>
  <si>
    <t>Модернизация тепловых сетей инвентарный № 31649 Тепломагистраль№1 сети теплоснабжения от 1ТК21 до ТК-Акушерского корпуса</t>
  </si>
  <si>
    <t>3.3.62</t>
  </si>
  <si>
    <t>Модернизация сетей тепловодоснабжения от ТК-9 до ж.д. ул.Нефтяников 6, 8, 10, 12, 12а, 14, 16, 18, в мкр.4,  в т. ч.: - Сети тепловодоснабжения от ТК-9 до ж.д. ул.Нефтяников 6, 10, 12, 12а, 14, 16, 18</t>
  </si>
  <si>
    <t>3.3.63</t>
  </si>
  <si>
    <t>Модернизация сетей теплоснабжения от ТК-18 до ТК-19, д/с "Ёлочка", ж/д ул. М.Поливановой, 5, 7, 9, ж.д. ул. Артёма, 8, 10, 12 в мкр.1,  в т. ч.: - участок сетей теплоснабжения от ТК-18 до ввода в д/с "Ёлочка"</t>
  </si>
  <si>
    <t>3.3.72</t>
  </si>
  <si>
    <t>Модернизация комплекса сетей ТВС от котельной №5 в п.Дорожный,  в т. ч.: - участок сетей тепловодоснабжения от УТ-14А до ввода в ж.д. Дорожный, 1, 16</t>
  </si>
  <si>
    <t>3.3.73</t>
  </si>
  <si>
    <t>Модернизация комплекса сетей ТВС от ЦТП-87 в мкр. 28,  в т. ч.: - сети тепловодоснабжения от ТК-1 до ж/д ул.Озерная,25; - сети тепловодоснабжения от ТК-1 до ТК-2 до ж/д ул. Озерная 23,29</t>
  </si>
  <si>
    <t>3.3.75</t>
  </si>
  <si>
    <t>Модернизация комплекса сетей от ЦТП-77 в мкр. Центральный,  в т. ч.: - участок сетей тепловодоснабжения от ЦТП-77 до ТК-77-1 (ТК-1)</t>
  </si>
  <si>
    <t>3.3.76</t>
  </si>
  <si>
    <t>Модернизация комплекса сетей от ЦТП-77 в мкр. Центральный,  в т. ч.: - участок сетей тепловодоснабжения от ЦТП-77 до ввода в ж.д. пр-т Ленина, 29</t>
  </si>
  <si>
    <t>3.3.77</t>
  </si>
  <si>
    <t>Модернизация сетей тепловодоснабжения от ТК-16 до ж.д. Нефтяников, 13 в мкр. 4,  в т. ч.: - участок сетей тепловодоснабжения от ТК-27-15 (ТК-15) до ТК-27-14* (ТК-14), ввода в ж.д. ул. Нефтяников, 13</t>
  </si>
  <si>
    <t>3.3.78</t>
  </si>
  <si>
    <t>Модернизация комплекса сетей ТВС от ЦТП-70 в мкр. 8,  в т. ч.: - участок сетей тепловодоснабжения от ТК-70-1 (ТК-70-2) до ввода в ж.д. Майская, 3</t>
  </si>
  <si>
    <t>3.3.80</t>
  </si>
  <si>
    <t>Модернизация внутриплощадочных сетей тепловодоснабжения ТВС МГБ-1,  в т. ч.: - участок сетей тепловодоснабжения от ЦТП-99 до ТК-99-5*(УТ-5*) до ТК-99-6*, ТК-99-6 (УТ-6), ТК-99-5 (УТ-5), ТК-99-7 (УТ-7), ТК-99-8 (УТ-8А) с ответвлениями к Детскому инфекционному отделению, Детскому больничному корпусу, Клиническому перинатальному центру</t>
  </si>
  <si>
    <t>3.3.81</t>
  </si>
  <si>
    <t>Модернизация комплекса сетей ТВС от ЦТП-25 в мкр. "А",  в т. ч.: - участок сетей тепловодоснабжения от ТК-1 до ТК-2, ТК-2"; - участок сетей тепловодоснабжения от ж/д Кукуевицкого, 12/2 до ТК-7, ТК-6, ТК-5; - участок сетей тепловодоснабжения от ТК-5 до ввода в ж/д пр-т Набережный, 10</t>
  </si>
  <si>
    <t>3.3.82</t>
  </si>
  <si>
    <t>Модернизация наружных сетей тепловодоснабжения от ТК-58-1 до узлов управления ж.д. по ул.Мелик-Карамова, 28/1,  в т. ч.: - Наружные сети тепловодоснабжения от ТК-58-1 до узлов управления ж.д. по ул.Мелик-Карамова, 28/1</t>
  </si>
  <si>
    <t>3.3.83</t>
  </si>
  <si>
    <t>Модернизация комплекса сетей ТВС от ЦТП-87 в мкр. 28,  в т. ч.: - участок сетей тепловодоснабжения от ТК-4 до ТК-5, до ввода в ж.д. ул. Озерная, 9, 11, 11А</t>
  </si>
  <si>
    <t>3.3.84</t>
  </si>
  <si>
    <t>Модернизация сетей тепловодоснабжения от ПС-1 до ТК-1, ТК-2, ТК-3 до ж.д. ул. Энтузиастов, 19, Молодёжый, 9 в мкр.1,  в т. ч.: - участок сетей тепловодоснабжения от ТК-1 до т.А</t>
  </si>
  <si>
    <t>3.3.85</t>
  </si>
  <si>
    <t>Модернизация сетей теплоснабжения от ТК-2 до ТК-4, ТК-5, ТК-6, до ж.д ул. Восход, 9, 11, 13, 15, 17, 19 пр-д Молодёжный, 8, 10, 14, 16 в мкр.1,  в т. ч.: - Сети теплоснабжения от ТК-2 до ТК-4,ТК-5,ТК-6 до ж.д.ул.Восход 9, 11, 13, 15, 17,19, пр.Молодежный, 10</t>
  </si>
  <si>
    <t>3.3.95</t>
  </si>
  <si>
    <t>Реконструкция тепловых сетей от СГРЭС-1 с увеличением диаметра от 3ТК26 до ТК-3ТК26А</t>
  </si>
  <si>
    <t>Проекты по новому строительству источников тепловой энергии, обеспечивающих прирост перспективной тепловой нагрузки</t>
  </si>
  <si>
    <t>Котельная-45. Строительство 2 очереди котельной для теплоснабжения микрорайонов № 38, 39 ООО "СГЭС" (с увеличением мощности с 60 до 100 Гкал/ч) в том числе актуализация проекта</t>
  </si>
  <si>
    <t>Проекты по реконструкции источников тепловой энергии, обеспечивающих прирост перспективной тепловой нагрузки</t>
  </si>
  <si>
    <t>2020, 2024-2035</t>
  </si>
  <si>
    <t>2022, 2024-2027</t>
  </si>
  <si>
    <t>2024-2035</t>
  </si>
  <si>
    <t>2020-2021, 2024-2035</t>
  </si>
  <si>
    <t>2020, 2024-2027</t>
  </si>
  <si>
    <t>2021, 2024-2028</t>
  </si>
  <si>
    <t>2020-2021, 2024-2030</t>
  </si>
  <si>
    <t>2024-2027</t>
  </si>
  <si>
    <t>2028-2032</t>
  </si>
  <si>
    <t>3.1.32</t>
  </si>
  <si>
    <t>Стоительство магистрального водовода по ул. Аэрофлотской (от сущ.ВК по ул. 39 "З" до ВК-1 ро Нефтеюганскому шоссе)</t>
  </si>
  <si>
    <t>3.1.56</t>
  </si>
  <si>
    <t>Строительство водовода по ул. Мелик-Карамова от пр.Тихий до ул.Геологической "Магистральный водовод по наб.Ивана Кайдалова, пр.Тихий, ул. Мелик-Карамова от пр.Комсомольский до ул. Геологическая в г.Сургутте (2-ой и 3-й этап строительства")</t>
  </si>
  <si>
    <t>В рамках заключенного договора. Работы по ПИР выполнены в полном объеме.</t>
  </si>
  <si>
    <t>Мероприятие выполнено в полном объеме</t>
  </si>
  <si>
    <t>3.2.14</t>
  </si>
  <si>
    <t>Реконструкция участка магистрального канализационного   коллектора от 9 промузла до КГ (колодец-гаситель) ул.5 "З"</t>
  </si>
  <si>
    <t>Мероприятия  не выполнены, ведется расторжение договора с подрядчиком</t>
  </si>
  <si>
    <t>4.1.27, 4.1.44</t>
  </si>
  <si>
    <t>4.1.45</t>
  </si>
  <si>
    <t>Строительство магистрального кагнализационного коллектора по ул.Инженерная от существующего напорного коллектора по ул. Инженерная до существующего коллектора по ул.Ивана Захарова</t>
  </si>
  <si>
    <t>ДИЗО</t>
  </si>
  <si>
    <t>2024 год</t>
  </si>
  <si>
    <t>Мероприятие не актуально в связи с расселением ж.д.</t>
  </si>
  <si>
    <t>Мероприятия не актуальны в связи с отсутствием заявок от застройщика на подключение объектов</t>
  </si>
  <si>
    <t>Реализация мероприятий производится в рамках исполнения плана мероприятий производственных и инвестиционных программ организаций.</t>
  </si>
  <si>
    <t>ИТОГО:</t>
  </si>
  <si>
    <t xml:space="preserve"> Строительство сетей газоснабжения низкого давления от ГРП для подключения потребителей п. Юность (ИЖС) диаметром 50 мм, протяженностью 1,152 км</t>
  </si>
  <si>
    <t>2.20</t>
  </si>
  <si>
    <t>2025-2026</t>
  </si>
  <si>
    <t>2024-2025</t>
  </si>
  <si>
    <t>2.57</t>
  </si>
  <si>
    <t>Строительство газопровода высокого давления к мкр. ЗПЛ-2, в т.ч. пункт редуцирования газа, диаметром 219 мм</t>
  </si>
  <si>
    <t>2.80</t>
  </si>
  <si>
    <t>Строительство сетей газоснабжения высокого давления 2 категории к перспективной котельной мкр. ЦЖ-1 диаметром 150 мм, протяженностью 0,175 км</t>
  </si>
  <si>
    <t>Строительство сетей газоснабжения низкого давления от ГРП для подключения потребителей п. Снежный (ИЖС), в т.ч. закольцовка ул. Спортивная и ул. Челюскинцев диаметром 100 мм, протяженностью 3,569 км</t>
  </si>
  <si>
    <t>2.26</t>
  </si>
  <si>
    <t>2025-2027</t>
  </si>
  <si>
    <t>Цель проекта</t>
  </si>
  <si>
    <t>Технические параметры проекта (после реализации мероприятия)</t>
  </si>
  <si>
    <t>Срок реализации проекта</t>
  </si>
  <si>
    <t xml:space="preserve">Необходимые капитальные затраты  (без НДС),    тыс. руб. </t>
  </si>
  <si>
    <t xml:space="preserve">Обоснование </t>
  </si>
  <si>
    <t>Вид ожидаемого эффекта</t>
  </si>
  <si>
    <t>Ожидаемый эффект от реализации проекта в натуральном выражении (в сэкономленном ресурсе)</t>
  </si>
  <si>
    <t>Ожидаемый эффект от реализации проекта в стоимостном выражении, тыс. руб.</t>
  </si>
  <si>
    <t>Срок получения эффекта</t>
  </si>
  <si>
    <t>Простой срок окупаемости, лет</t>
  </si>
  <si>
    <t>Качественное и бесперебойное обеспечение теплоснабжения новых объектов капитального строительства</t>
  </si>
  <si>
    <t>1 этап</t>
  </si>
  <si>
    <t>2 этап</t>
  </si>
  <si>
    <t>3 этап</t>
  </si>
  <si>
    <t>Повышение надежности теплоснабжения и качества коммунальных ресурсов</t>
  </si>
  <si>
    <t>количество</t>
  </si>
  <si>
    <t>факт</t>
  </si>
  <si>
    <t>2019 г.</t>
  </si>
  <si>
    <t>2020 г.</t>
  </si>
  <si>
    <t>2021 г.</t>
  </si>
  <si>
    <t>2022 г.</t>
  </si>
  <si>
    <t>2023 г.</t>
  </si>
  <si>
    <t>2024 г.</t>
  </si>
  <si>
    <t>2025 г.</t>
  </si>
  <si>
    <t>2026 г.</t>
  </si>
  <si>
    <t>2027 г.</t>
  </si>
  <si>
    <t>2028 г.</t>
  </si>
  <si>
    <t>2029 г.</t>
  </si>
  <si>
    <t>2030 г.</t>
  </si>
  <si>
    <t>2031 г.</t>
  </si>
  <si>
    <t>2032 г.</t>
  </si>
  <si>
    <t>2033 г.</t>
  </si>
  <si>
    <t>2034 г.</t>
  </si>
  <si>
    <t>2035 г.</t>
  </si>
  <si>
    <t>Всего (2019-2035 гг.)</t>
  </si>
  <si>
    <t>2018 год</t>
  </si>
  <si>
    <t>2019 год</t>
  </si>
  <si>
    <t>2020 год</t>
  </si>
  <si>
    <t>2021 год</t>
  </si>
  <si>
    <t>2022 год</t>
  </si>
  <si>
    <t>2025 год</t>
  </si>
  <si>
    <t>2026 год</t>
  </si>
  <si>
    <t>2027 год</t>
  </si>
  <si>
    <t>2028 год</t>
  </si>
  <si>
    <t>2029 год</t>
  </si>
  <si>
    <t>2030 год</t>
  </si>
  <si>
    <t>2031 год</t>
  </si>
  <si>
    <t>2032 год</t>
  </si>
  <si>
    <t>2033 год</t>
  </si>
  <si>
    <t>2034 год</t>
  </si>
  <si>
    <t>2035 год</t>
  </si>
  <si>
    <t>Повышение энергетической эффективности и технического уровня объектов, входящих в состав системы теплоснабжения</t>
  </si>
  <si>
    <t>Повышение надежности работы котельной</t>
  </si>
  <si>
    <t>п.3.2.46. ИП ТС Заключен договор № 223-1202 от 12.11.2024 г. с ООО Инжиниринговая компания «АМАКС» на выполнение строительно-монтажных работ по реконструкции ПТК «АМАКС» и техническое обслуживание газового оборудования. Пуско-наладочные работы выполнены в июне 2025г.</t>
  </si>
  <si>
    <t>Схема теплоснабжения муниципального образования город Сургут (книга 1)</t>
  </si>
  <si>
    <t>Мероприятие выполнено (п. 1.1.7.1, п. 1.1.8.1 ППР 2019г; п. 1.1.14.3, п. 1.1.15.1 ППР 2020г; п. 1.1.7.1 ППР 2021г) п. 3.2.56.Модернизация резервного электроснабжения котельной №22 Монтаж ДЭС, 100 кВт. Инв.№ 10206 п.3.2.57.Модернизация резервного электроснабжения котельной №30, инв.№ 10239</t>
  </si>
  <si>
    <t>2020,2023-2028</t>
  </si>
  <si>
    <t>Обеспечение перспективных потребителей тепловой энергией</t>
  </si>
  <si>
    <t>Гкал/ч</t>
  </si>
  <si>
    <t xml:space="preserve">Выданы Технические условия на проектирование и строительство КРП-2 ООО "Юграпромстрой" №27 от 26.02.2024. Проектная документация согласована. </t>
  </si>
  <si>
    <t>Схема теплоснабжения муниципального образования город Сургут (Книга 2 , глава 8)</t>
  </si>
  <si>
    <t>Строительство КРП в мкр. Пойма-4</t>
  </si>
  <si>
    <t>п. м</t>
  </si>
  <si>
    <t>Проектирование осуществляется прин направлении от заявителя заявки на подключение к централизованной системе ТС с поледующим заключением соответствующего договора. (сумма указанна по итогам 2022г: 2 договора о подключении)</t>
  </si>
  <si>
    <t>брусника</t>
  </si>
  <si>
    <t>2020,2024-2035</t>
  </si>
  <si>
    <t>Книга 2 , глава 8, заключен договор о подключении к системе теплоснабжения</t>
  </si>
  <si>
    <t>автор про</t>
  </si>
  <si>
    <t xml:space="preserve">Схемой ТС Утвержденной Главой города Сургута №47 от 23.07.2025 не предусмотрено строительство тепловых сетей в мкр.11 А </t>
  </si>
  <si>
    <t xml:space="preserve">Схемой ТС Утвержденной Главой города Сургута №47 от 23.07.2025 не предусмотрено строительство тепловых сетей в мкр.16 А </t>
  </si>
  <si>
    <t>Подана одна заявка на подключение к централизованной системе ТС. В рамках договора на подключение выполнено строительство сети ТС от УТ-4 до границы земельного участка объекта «Средняя общеобразовательная школа в микрорайоне 20А г. Сургута».</t>
  </si>
  <si>
    <t>2021,2024-2032</t>
  </si>
  <si>
    <t>Выданы Технические условия МКУ "УКС" на преоктирование и строительство объекта  "Сети тепловодоснабжения в мкр. 31А  в г. Сургуте", заявителя заявки на подключение к централизованной системе ТС не поступало</t>
  </si>
  <si>
    <t>Книга 2 , глава 8, заключены договора о подключении к системе теплоснабжения</t>
  </si>
  <si>
    <t>Повышение надежности теплоснабжения</t>
  </si>
  <si>
    <t>Произведен капитальный ремонт участка тепломагистрали "Сети теплоснабжения от 9ТК-12Б до вторых фланцев отключающих задвижек в тепловых камерах на административное здание Военного комиссариата Сургутского района, на гаражные боксы и гараж по ул.Мелик-Карамова. Участок от ТК-1 до ТК-2, ТК-3, ТК-4" (п. 2.1.1 ППР СГМУП "ГТС" 2025 г.)</t>
  </si>
  <si>
    <t xml:space="preserve">Схема теплоснабжения муниципального образования город Сургут </t>
  </si>
  <si>
    <t>В связи с лимитом финансирования  для выполнения работ по ремонту сетей выбираются объекты с наиболее высоким %  износа. По заключению экспертизы промышленной безопасности 2020 г. срок  безопасной эксплуатации объекта  продлен до 2026 г.</t>
  </si>
  <si>
    <t>п.3.1.39. ИП ТС Заключен договор №223-1357 от 09.06.2025г. с ООО «Сибстройтеплоремонт».
Земляные работы – 100%, демонтажные работы – 100%, строительство ж/б – 100%, строительно-монтажные работы – 100%, обратная засыпка – 100%, восстановление благоустройства – 100%. Работы выполеннеы в полном объеме.</t>
  </si>
  <si>
    <t>В связи с лимитом финансирования  для выполнения работ по замене сетей реализация мероприятия перенесена на 2030г</t>
  </si>
  <si>
    <t>реализован в 2024г в рамках инвестиционной программы СГМУП "ГТС" в сфере теплоснабжения</t>
  </si>
  <si>
    <t>Реализация мероприятий запланирована в 2027г в рамках инвестиционной программы СГМУП "ГТС" в сфере теплоснабжения</t>
  </si>
  <si>
    <t>В 2023г, 2024 г в связи с отсутствием заявок конкурс по определению подрядной орг-ии признан не сотоявшимся. Принято решение о разбивке объекта на 3 этапа. В рамках ИП СГМУП "ГТС" в сфере теплоснабжения в 2023г,2024 г. реализованы мероприятия по 2 этапам на сумму 21 157 тыс.руб. В 2024г реализованы мероприятия на участоке: от ТК-7 до ТК-6 на сумму 6995 тыс.руб</t>
  </si>
  <si>
    <t>реализован в 2023г в рамках инвестиционной программы СГМУП "ГТС" в сфере теплоснабжения</t>
  </si>
  <si>
    <t xml:space="preserve">Реализация мероприятий не актуальна по причине отсуствия заявок на подключение потребителей к системе теплоснабжения в 2025 г. По заключению экспертизы промышленной безопасности 2023 г. срок  безопасной эксплуатации объекта  продлен до 2026 г. </t>
  </si>
  <si>
    <t>Итого по системе теплоснабжения</t>
  </si>
  <si>
    <t xml:space="preserve">И.о.главного инженера </t>
  </si>
  <si>
    <t>И.А.Стариков</t>
  </si>
  <si>
    <t>Зам. гл. инженера по перспективному развитию и технологическому присоединению</t>
  </si>
  <si>
    <t>М.И.Васильев</t>
  </si>
  <si>
    <t>Начальник ТО</t>
  </si>
  <si>
    <t>А.А.Старченкова</t>
  </si>
  <si>
    <t>исп. Смирнова Н.В.</t>
  </si>
  <si>
    <t>тел. 8(3462) 52-43-11 (доб.420,421)</t>
  </si>
  <si>
    <t xml:space="preserve">Отчет о реализации мероприятий  в сфере теплоснабжения за 2025г, </t>
  </si>
  <si>
    <t>Отвеитвтсвенный исполнитель</t>
  </si>
  <si>
    <t>Фактический срок</t>
  </si>
  <si>
    <t xml:space="preserve">Реализация мероприятий не актуальна по причине отсуствия заявок на подключение потребителей к системе теплоснабжения в 2025 году. </t>
  </si>
  <si>
    <t xml:space="preserve">Реализация мероприятий не актуальна по причине отсуствия заявок на подключение потребителей к системе теплоснабжения в 2025 году </t>
  </si>
  <si>
    <t>Реализация мероприятий не актуальна по причине отсуствия заявок на подключение потребителей к системе теплоснабжения в 2025 году</t>
  </si>
  <si>
    <t>Исключено</t>
  </si>
  <si>
    <t xml:space="preserve">Не актуально. Схемой ТС, утвержденной постановлением  Главы города Сургута №47 от 23.07.2025 не предусмотрено строительство КРП в мкр. Пойма -5. </t>
  </si>
  <si>
    <t xml:space="preserve">Не актуально. Схемой ТС, утвержденной постановлением Главы города Сургута №47 от 23.07.2025 не предусмотрено строительство КРП в мкр. Пойма-4. </t>
  </si>
  <si>
    <t>заключены договора о подключении к системе теплоснабжения, проектная документация согласована</t>
  </si>
  <si>
    <t>Заявителям выданы условия подключения к централизованной системе ТС</t>
  </si>
  <si>
    <t>Схемой ТС, утвержденной постановлением Главы города Сургута №47 от 23.07.2025 не предусмотрено строительство ТС</t>
  </si>
  <si>
    <t>2026-2030</t>
  </si>
  <si>
    <t>2027-2028, 2032</t>
  </si>
  <si>
    <t>2026-2028, 2034</t>
  </si>
  <si>
    <t>2026, 2028-2029</t>
  </si>
  <si>
    <t>2030-2035</t>
  </si>
  <si>
    <t xml:space="preserve"> В 2025 году выполнена замена корретирвующих насосов на 7 ЦТП (12,23,47,41,21,29,74), модернизация узлов регулирования на 15 ЦТП (37,32,30,29,24,26,27,28,55,74,73,49,59,39,38).Модернизация шкафов управления на 2 ЦТП (81,83), Модернизация шкафов автоматизации на 2 ЦТП (33,75), Приобретено оборудования для работ по модернизации регулирующих клапанов на 7 ЦТП  (97,96,90,88,69,68,67)</t>
  </si>
  <si>
    <t>Строительство пиковой котельной  120 гКал/час с ПНС</t>
  </si>
  <si>
    <t>2025-2028</t>
  </si>
  <si>
    <t>Выполнены проектные изыскания</t>
  </si>
  <si>
    <t>ООО "СГЭС"</t>
  </si>
  <si>
    <t>2023-2026</t>
  </si>
  <si>
    <t>Работы ведутся, окончание в 2026</t>
  </si>
  <si>
    <t>Строительство тепловой сети "Тепломагистраль от ТК-4 в КК36 до УТ-3 мкрн. 41"</t>
  </si>
  <si>
    <t>Строительство и проектирование  III тепловывода от СГРЭС-1,  до точки разветвления (существующей тепловой камеры 9ТК-2-7) в районе мкр. 31В.</t>
  </si>
  <si>
    <t>Выполнены ПИР</t>
  </si>
  <si>
    <t>Модернизация участка тепломагистрали "СГРЭС-2-Промзона" (сети теплоснабжения транзит на ТМБ)»</t>
  </si>
  <si>
    <t>Выполнено</t>
  </si>
  <si>
    <t>Внедрение автоматизированной информационно-измерительной системы (АИИС) удаленного сбора и обработки данных с приборов учета тепловой энергии и теплоносителя</t>
  </si>
  <si>
    <t>выполнено</t>
  </si>
  <si>
    <t>Внедрение системы контроля удаленного доступа для тепловых пунктов</t>
  </si>
  <si>
    <t>план 2025год</t>
  </si>
  <si>
    <t>факт 2025год</t>
  </si>
  <si>
    <t xml:space="preserve">Отчет о реализации мероприятий  в сфере газоснабженяи за 2025г, </t>
  </si>
  <si>
    <t>план 2025</t>
  </si>
  <si>
    <t>факт 2025</t>
  </si>
  <si>
    <t xml:space="preserve">Отчет о реализации мероприятий в сфере водоснабжения, предусмотренных  программой комплексного развития коммунальной инфраструктуры муниципального образования городской округ  Сургут на период до 2035 года за 2025 год 
</t>
  </si>
  <si>
    <t>Мероприятия реализуется в составе плановых мероприятий по ремонту объектов централизованных систем тепловодоснабжения к ППР СГМУП "ГТС" 2025г</t>
  </si>
  <si>
    <t>Демонтаж РЧВ № 1 8А п/у</t>
  </si>
  <si>
    <t>В рамках заключенного договора с ООО "Спектр-Проект". Работы по ПИР выполнены в полном объеме.</t>
  </si>
  <si>
    <t>Реконструкция ограждения объекта: "Благоустройство и проезды 8А промузла"</t>
  </si>
  <si>
    <t>В рамках заключенного договора с ООО "СК СервисНефтьГаз-Югра". Работы  СМР выполнены в полном объеме.</t>
  </si>
  <si>
    <t>Реконструкция ограждения объекта: "Благоустройство Западной группы скважин"</t>
  </si>
  <si>
    <t>В рамках заключенного договора с ИП Малыгиной Е.С.. Работы  СМР выполнены в полном объеме.</t>
  </si>
  <si>
    <t>В рамках заключенного договора с ООО "Городские сети". СМР выполнены в полном объеме. Благоустройство перенесено на 2026 г.</t>
  </si>
  <si>
    <t xml:space="preserve">В рамках заключенного договора ООО "ВОРТ".  СМР выполнены в полном объеме. </t>
  </si>
  <si>
    <t xml:space="preserve">Отчет о реализации мероприятий в сфере водоотведения, предусмотренных  программой комплексного развития коммунальной инфраструктуры муниципального образования городской округ  Сургут на период до 2035 года за 2025 год 
</t>
  </si>
  <si>
    <t>2022-2025</t>
  </si>
  <si>
    <t>В рамках МК  № 29-ГХ от 26.08.2022 выполнены работы по реконструкции объекта в полном объеме</t>
  </si>
  <si>
    <t>Отчет о реализации мероприятий в сфере энергосбережения, предусмотренных программой комплексного развития коммунальной инфраструктуры муниципального образования городской округ  Сургут на период до 2035 года за 2025 год</t>
  </si>
  <si>
    <t>В 2025 году мероприятия по замене приборов учета коммунальных ресурсов в муниципальных учреждениях не планировались</t>
  </si>
  <si>
    <t>Выполнены работы  работы по установке, поверке, замене индивидуальных приборов учета ХГВС в муниципальных жилых помещениях, в  которые нанимателем обеспечен  доступ.   Общее количество замененных и поверенных ПУ 29 шт.</t>
  </si>
  <si>
    <t>ДГХ</t>
  </si>
  <si>
    <t>Количество публикаций на портале, интервью со СМИ   - 3 ед.</t>
  </si>
  <si>
    <t>Количество энергосервисных договоров (контрактов), заключенных муниципальными учреждениями - 6 шт.</t>
  </si>
  <si>
    <t>Проведение работ по данному мероприятию в 2025 году не планировались</t>
  </si>
  <si>
    <t>МКУ ДЭАЗИС в полном объеме выполнены работы  по ремонту системы тепловодоснабжения в МБОУ СОШ № 20</t>
  </si>
  <si>
    <t>МКУ ДЭАЗИС в полном объеме выполнены работы по ремонту системы электроснабжения с заменой лламп на энергоэффективные в МБОУ СОШ № 19, МБОУ лицей им. Хисматулина, МБОУ СОШ № 1, МБУ СШОР "Ермак"</t>
  </si>
  <si>
    <t>2025 год, тыс.руб</t>
  </si>
  <si>
    <t>2019-2025</t>
  </si>
  <si>
    <t xml:space="preserve">Выполнена уборка мест несанкционированного размещения отходов – 4425 куб.м, 
и отработанных автомобильных шин 234,35 тонн с территории города
</t>
  </si>
  <si>
    <t>Исп. Кушнерева А.А., 52-44-10</t>
  </si>
  <si>
    <t>Реконструкция КТП-500  ст.Сургут  эск-13 (замена силового трансформатора 2х1000кВА, РУ-10кВ)</t>
  </si>
  <si>
    <t>Реконструкция оборудования ТП-406 ул. Маяковского, 14 (монтаж КСО-393-2шт)</t>
  </si>
  <si>
    <t>Реконструкция оборудования ТП-283 (замена ЩО 70 -1шт))</t>
  </si>
  <si>
    <t>Реконструкция оборудования ТП-562 (КТПН№8-250кВА 8ПУ Восточная группа скважин, замена силовых трансформатров 250кВА на 250кВА)</t>
  </si>
  <si>
    <t>Реконструкция оборудования ТП-563 (КТПН№9-250кВА 8ПУ Восточная группа скважин, замена силовых трансформатров 250кВА на 250кВА)</t>
  </si>
  <si>
    <t>Реконструкция оборудования ТП-564 (КТПН№10-250кВА 8ПУ Восточная группа скважин, замена силовых трансформатров 250кВА на 250кВА)</t>
  </si>
  <si>
    <t>Реконструкция оборудования ТП-565 (КТПН№11-250кВА 8ПУ Восточная группа скважин  (замена силовых трансформатров 250кВА на 250кВА)</t>
  </si>
  <si>
    <t>Реконструкция с монтажем дополнительной КТПН№1-1000кВА ПСОК "Старожил-1"</t>
  </si>
  <si>
    <t>Реконструкция с монтажем дополнительной КТПН№2-2х1000кВА ПСДСК "Чернореченский"</t>
  </si>
  <si>
    <t>Реконструкция с монтажем дополнительной КТПН№9 1000кВА СОК "Прибрежный"</t>
  </si>
  <si>
    <t>Реконструкция с монтажем дополнительной  КТПН№3 1000кВА  ТСН "Крылья Сургута"</t>
  </si>
  <si>
    <t>Реконструкция с монтажем дополнительной КТПН№2-1000кВА СПК "Победит-1"</t>
  </si>
  <si>
    <t>Реконструкция с монтажем дополнительной  КТПН№4-1250кВА СПК "Победит-1"</t>
  </si>
  <si>
    <t>Реконструкция с монтажем дополнительной КТПН№6-1000кВА СПК "Победит-1"</t>
  </si>
  <si>
    <t>Реконструкция с монтажем дополнительной КТПН№3-1000кВА СТСН «Север-1»</t>
  </si>
  <si>
    <t>Реконструкция ВЛ 10 кВ от оп.№85 ВЛ 10кВ ПС Сургут яч.33 до КТПН №633, №634, КТПН №635, КТПН №637 ПСДСК "Чернореченский" протяженностью 1,54км</t>
  </si>
  <si>
    <t>Реконструкция ВЛ-6кВ  от оп.№25/2 ф.73-20 до КТПН-622 с перезаводкой КТПН№1-1000кВА ПСОК "Старожил-1" протяженностью 0км</t>
  </si>
  <si>
    <t>Реконструкция ВЛ-6кВ от ПС-35/6 №121 до КТПН-782 с перезаводкой в  КТПН№9-1000кВА СОК "Прибрежный" протяженностью 1,362км</t>
  </si>
  <si>
    <t>Реконструкция ВЛ-6кВ от ПСТ-30 "Дорожник" до двухцепной ВЛ-6кВ от ПС-121 до СОК Прибрежный, СТ Энергетик-2  протяженностью 2,825км</t>
  </si>
  <si>
    <t>Реконструкция ВЛ-6кВ от оп.ф.ЮТЭК-РС с перезаводкой в  
КТПН№3-1000кВА ТСН "Крылья Сургута" протяженностью 1,23км</t>
  </si>
  <si>
    <t>Реконструкция ВЛ-6кВ от ПС-35/6кВ№36 КТПН-1001,КТПН-1002,КТПН-1003,КТПН-1004,КТПН-1005,КТПН-1006 СПК Победит-1 с перезаводкой в КТПН№2-1000кВА СПК «Победит-1» протяженностью 0,975км</t>
  </si>
  <si>
    <t>Реконструкция ВЛ-6кВ от ПС-35/6кВ№36 КТПН-1001,КТПН-1002,КТПН-1003,КТПН-1004,КТПН-1005,КТПН-1006 СПК Победит-1 с перезаводкой в КТПН№4-1250кВА СПК «Победит-1» протяженностью 0,64км</t>
  </si>
  <si>
    <t>Реконструкция ВЛ-6кВ от ПС-35/6кВ№36 КТПН-1001,КТПН-1002,КТПН-1003,КТПН-1004,КТПН-1005,КТПН-1006 СПК Победит-1 с перезаводкой в КТПН№6-1000кВА СПК «Победит-1» протяженностью 0,675км</t>
  </si>
  <si>
    <t>Реконструкция КЛ-6кВ от оп.4 ф.1-0,8 до ТП-202 с перезаводкой в БКТП-2х2500кВА мкр.1 протяженностью 0,316км</t>
  </si>
  <si>
    <t>Реконструкция КЛ-6кв от  оп.4 ф.1-19 до ТП-202  с перезаводкой в БКТП-2х2500кВА мкр.1 протяженностью 0,316км</t>
  </si>
  <si>
    <t>Реконструкция КЛ-10 КВ РП-138- ТП-562 с перезаводкой в КТПН№8-250кВА 8ПУ Восточная группа скважин протяженностью 0,046км</t>
  </si>
  <si>
    <t>Реконструкция КЛ-10 КВ РП-138-ТП-563 с перезаводкой в КТПН№9-250кВА 8ПУ Восточная группа скважин протяженностью 0,044км</t>
  </si>
  <si>
    <t>Реконструкция КЛ-10 КВ РП-138- ТП-564 с перезаводкой в КТПН№10-250кВА 8ПУ Восточная группа скважин протяженностью 0,07км</t>
  </si>
  <si>
    <t>Реконструкция КЛ-10 КВ РП-138- ТП-565 с перезаводкой в КТПН№11-250кВА 8ПУ Восточная группа скважин протяженностью 0,046км</t>
  </si>
  <si>
    <t>Реконструкция ВЛ-6кВ от ПС 35/6кВ №121 яч.8 до КТПН-794, КТПН-795 СТСН Север-1 с перезаводкой в КТПН№3-1000кВА СТСН «Север-1» протяженностью 1,833км</t>
  </si>
  <si>
    <t>Реконструкция ВЛ-0,4кВ от КТПН-797 СТСН "Север-1" протяженностью 1,314км</t>
  </si>
  <si>
    <t>Реконструкция ВЛ-0,4кВ от КТПН-615 "Кедровый Бор" протяженностью 0,4км</t>
  </si>
  <si>
    <t>Реконструкция ВЛ-0,4кВ от  КТПН-784 с перезаводкой в КТПН№ 8 630кВА СОК "Прибрежный" протяженностью 3,509км</t>
  </si>
  <si>
    <t>Реконструкция ВЛ-0,4кВ от КТПН-624 "Крылья Сургута" (протяженностью 2,475 км)</t>
  </si>
  <si>
    <t>Реконструкция ВЛ-0,4кВ от КТПН №638 ПСДСК "Чернореченский" с перезаводкой в КТПН№2-2х1000кВА ПСДСК Чернореченский протяженностью 1,803км</t>
  </si>
  <si>
    <t>Реконструкция ВЛ-0,4кВ от КТПН №634 ПСДСК "Чернореченский" с перезаводкой в КТПН№2-2х1000кВА ПСДСК "Чернореченский" протяженностью 1,585км</t>
  </si>
  <si>
    <t>Реконструкция ВЛ-0,4кВ от КТПН-785 с перезаводкой в КТПН№9-1000кВА СОК Прибрежный протяженностью 2,044км</t>
  </si>
  <si>
    <t>Реконструкция ВЛ-0,4кВ от КТПН-785 протяженностью 1,719км</t>
  </si>
  <si>
    <t>Реконструкция ВЛ-0,4кВ от КТПН-784 протяженностью 0,36км</t>
  </si>
  <si>
    <t>Реконструкция ВЛ-0,4кВ от КТПН-786  протяженностью 1,909км</t>
  </si>
  <si>
    <t>Реконструкция ВЛ-0,4кВ от КТПН-623 "Крылья Сургута" с перезаводкой КТПН№3-1000кВА ТСН "Крылья Сургута"(протяженностью 0,67км)</t>
  </si>
  <si>
    <t>Реконструкция ВЛ-0,4кВ от КТПН-624 с перезаводкой в КТПН№1 1000кВА  ТСН "Крылья Сургута" протяженностью 2,71км</t>
  </si>
  <si>
    <t>Реконструкция ВЛ-0,4кВ от КТПН-619 "Старожил-1"" с перезаводкой КТПН№1-1000кВА ПСОК "Старожил-1" протяженностью 0,4км</t>
  </si>
  <si>
    <t>Реконструкция ВЛ-0,4кВ от КТПН-796 СТСН "Север-1" протяженностью 0,728км</t>
  </si>
  <si>
    <t>Реконструкция ВЛ-0,4кВ от КТПН-794 СТСН Север-1 с перезаводкой в КТПН№3-1000кВА СТСН «Север-1» протяженностью 0,43км</t>
  </si>
  <si>
    <t>Реконструкция ВЛ-0,4кВ от КТПН-611 ПСК "Ветеран-2" с перезаводкой в КТПН-657 ПСК "Ветеран-2" протяженностью 0,22км</t>
  </si>
  <si>
    <t>Реконструкция ВЛ-0,4кВ от КТПН-793 СНТСН №20 Магисталь с перезаводкой в КТПН-852 СНТСН №20 "Магисталь" протяженностью 0,54км</t>
  </si>
  <si>
    <t>Реконструкция ВЛ-0,4кВ от КТПН-608 СПК Север протяженностью 0,42км</t>
  </si>
  <si>
    <t>Установка приборов учета в соответствии с федеральным законом от 27.12.2018 № 522- ФЗ при истечении МПИ или срока эксплуатации</t>
  </si>
  <si>
    <t xml:space="preserve">Монтаж телемеханики на РП; ТП </t>
  </si>
  <si>
    <t>Строительство БКТП-2х1000кВА Хоззона (монтаж оборудования РУ-10/0,4кВ, силового трансформатора 2х1000кВА взамен ТП-407)</t>
  </si>
  <si>
    <t>Строительство КТПН-2х1250кВА Хоззона</t>
  </si>
  <si>
    <t>Строительство КТПН-2х400кВА Кедровый лог (взамен КТПН-620 2х400кВА)</t>
  </si>
  <si>
    <t>Строительство двухцепной ВЛ-35кВ  от ПС 110/35/6 "Элегаз" до БСВ-35 протяженностью 9,2км</t>
  </si>
  <si>
    <t>Ведется разработка ПИР</t>
  </si>
  <si>
    <t>Строительство КЛ-10кВ от ТП-406 до КТПН-2х1250кВА Хоззона протяженностью 1,188км</t>
  </si>
  <si>
    <t>Строительство КЛ-10кВ от КТПН№2-2х1000кВА ПСДСК Чернореченский до опоры №19 ВЛ-10кВ ПСДСК Чернореченский протяженностью 0,035км</t>
  </si>
  <si>
    <t>Строительство КЛ-10кВ от ТП-348 до ТП-601 протяженностью 0,83км</t>
  </si>
  <si>
    <t>Строительство РП(ТП)№2-2х1600кВА Марьина гора (монтаж оборудования РУ-10/0,4кВ)</t>
  </si>
  <si>
    <t>Строительство РП(ТП)№1-2х2500кВА НТЦ (монтаж оборудования РУ-10/0,4кВ)</t>
  </si>
  <si>
    <t>Строительство ТП№5-2х2500кВА Пойма-5 (школа) (монтаж оборудования РУ-10/0,4кВ)</t>
  </si>
  <si>
    <t>Строительство БКТП 2х2500кВА мкр.1 (монтаж оборудования РУ-10/0,4кВ)</t>
  </si>
  <si>
    <t>Строительство КЛ-10кВ ПС "Геолог"-РП(ТП)№1-2х2500кВА НТЦ протяженностью 7,008км</t>
  </si>
  <si>
    <t>Строительство двухцепной  ВЛ-6кВ от  ПС-121 до СОК Прибрежный, СТ Энергетик-2  Проектирование протяженностью 14,852км</t>
  </si>
  <si>
    <t>Строительство КЛ-10 кВ от ПС Университет до РП(ТП)№2- 2х1600 кВА (IIэтап от  границы зем.участка)  Марьина гора протяженностью 2,76км</t>
  </si>
  <si>
    <t>Строительство КЛ-10кВ от ТП-640 до БКТП-2х2500кВА (стр.55) мкр.30 протяженностью 0,484км</t>
  </si>
  <si>
    <t>Строительство КЛ-10кВ от ПС Сайма яч.212,213 до БКТП-2х1000кВА Хоззона протяженностью 2,706км</t>
  </si>
  <si>
    <t>Строительство КЛ-10кВ от РП-172 до ТП№5 2х2500кВА мкр. Пойма-5 протяженностью 0,888км</t>
  </si>
  <si>
    <t>Строительство КЛ-10кВ от РП(ТП)№2-2х2500кВА мкр. Пойма-5 до ТП-2х2500кВА мкр. Пойма-5 протяженностью 1,444км</t>
  </si>
  <si>
    <t>Строительство двухцепной ВЛ-6кВ от ПС-35/6кВ "Победит-1" протяженностью 1,969км</t>
  </si>
  <si>
    <t>Строительство КЛ-6кВ от ПС356кВ №121 до двухцепной ВЛ-6кВ от ПС-121 до СОК Прибрежный, СТ Энергетик-2 протяженностью 0,232км</t>
  </si>
  <si>
    <t>Строительство КЛ-6кВ от KТПН-619 Заячий остров до КТПН-160кВА 6/0,4кВ ул. Заячий остров протяженностью 0,074км</t>
  </si>
  <si>
    <t>Строительство КЛ-0,4кВ БКТП-2-2х2500 кВА мкр.39 (стр.11) ВРУ секция 1.2 протяженностью 1,378км</t>
  </si>
  <si>
    <t>Строительство КЛ-0,4кВ БКТП-2х2500 кВА мкр.39 (стр 11) ВРУ секция 1.3 протяженностью 0,32км</t>
  </si>
  <si>
    <t>Строительство КЛ-0,4кВ  БКТП-2х1250кВА мкр.41 ж/д 24 ВРУ 1, 1.1, ВРУ 2, 2.1, ВРУ 1.3 протяженностью 1,24км</t>
  </si>
  <si>
    <t>Строительство КЛ-0,4кВ от РП-169 Марьина гора до ж/д №25 протяженностью 0,93км</t>
  </si>
  <si>
    <t>Строительство КЛ-0,4кВ от РП-169 Марьина гора до ж/д №26 протяженностью 0,768км</t>
  </si>
  <si>
    <t>Приобретение Приборов, оборудование электротехнического персонала</t>
  </si>
  <si>
    <t>* Инвестиционная программа ООО "Сургутские городские электрические сети" на 2025 год (г.Сургут) утверждена Департаментом Жилищно-Коммунального комплекса и энергетики ХМАО – Югры приказом о корректировке инвестиционной программы №46-Пр-166 от 17.12.2025г</t>
  </si>
  <si>
    <t>Отчет о реализации мероприятий по развитию систем коммунальной инфраструктуры муниципального образования городской округ Сургут, предусмотренных программой комплексного развития коммунальной инфраструктуры муниципального образования городской округ город Сургут на период до 2035 года за 2025 год</t>
  </si>
  <si>
    <t>Реализация мероприятия в рамках утвержденной Инвестиционной программы в сфере электроснабжения
ООО "Сургутские городские электрические сети" на период 2023-2027гг</t>
  </si>
  <si>
    <t>2025, тыс.руб</t>
  </si>
  <si>
    <t>на 2026</t>
  </si>
  <si>
    <t>Реализация мероприятий производится в рамках  Инвестиционной программы ООО "СГЭС" на 2025 год, утвержденной приказом Депжкк и энергетики ХМАО – Югры  №42-Пр-166 от 17.12.2025. На 2026 год перенесено 3 мероприятия</t>
  </si>
  <si>
    <t>Реализация мероприятий производится в рамках исполнения плана мероприятий производственных и инвестиционных программ ГМУП "ГТС", ООО "СГЭС. 26 мероприятий утратили свою актуальность</t>
  </si>
  <si>
    <t>Реализация мероприятий производится в рамках исполнения плана мероприятий производственной и инвестиционной программы СГМУП "ГВК"</t>
  </si>
  <si>
    <t>Реализация мероприятий в 2025 году выполнено в рамках исполнения муниципальной программы «Развитие коммунального комплекса и повышение  энергетической эффективности в городе Сургуте », утвержденной постановлением Администрации города от 12.12.2024 № 6699</t>
  </si>
  <si>
    <t>Отчет по реализации мероприятий программы комплексного развития систем коммунальной и транспортной  инфраструктуры за 2025 год</t>
  </si>
  <si>
    <t xml:space="preserve">Отчет о реализации мероприятий в сфере ТКО, предусмотренных  программой комплексного развития коммунальной инфраструктуры муниципального образования городской округ  Сургут на период до 2035 года за 2025 год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</si>
</sst>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0.0"/>
  </numFmts>
  <fonts count="25" x14ac:knownFonts="1">
    <font>
      <sz val="11"/>
      <color theme="1"/>
      <name val="Calibri"/>
      <family val="2"/>
      <charset val="204"/>
      <scheme val="minor"/>
    </font>
    <font>
      <sz val="11"/>
      <color theme="1"/>
      <name val="Calibri"/>
      <family val="2"/>
      <charset val="204"/>
      <scheme val="minor"/>
    </font>
    <font>
      <b/>
      <sz val="12"/>
      <name val="Times New Roman"/>
      <family val="1"/>
      <charset val="204"/>
    </font>
    <font>
      <b/>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
      <sz val="10"/>
      <name val="Times New Roman"/>
      <family val="1"/>
      <charset val="204"/>
    </font>
    <font>
      <sz val="10"/>
      <color theme="1"/>
      <name val="Calibri"/>
      <family val="2"/>
      <charset val="204"/>
      <scheme val="minor"/>
    </font>
    <font>
      <sz val="10"/>
      <color theme="1"/>
      <name val="Times New Roman"/>
      <family val="1"/>
      <charset val="204"/>
    </font>
    <font>
      <b/>
      <sz val="12"/>
      <color theme="1"/>
      <name val="Times New Roman"/>
      <family val="1"/>
      <charset val="204"/>
    </font>
    <font>
      <sz val="12"/>
      <color theme="1"/>
      <name val="Times New Roman"/>
      <family val="1"/>
      <charset val="204"/>
    </font>
    <font>
      <sz val="12"/>
      <color theme="1"/>
      <name val="Calibri"/>
      <family val="2"/>
      <charset val="204"/>
      <scheme val="minor"/>
    </font>
    <font>
      <sz val="11"/>
      <color theme="1"/>
      <name val="Calibri"/>
      <family val="2"/>
      <scheme val="minor"/>
    </font>
    <font>
      <sz val="10"/>
      <name val="Arial"/>
      <family val="2"/>
      <charset val="204"/>
    </font>
    <font>
      <sz val="11"/>
      <name val="Calibri"/>
      <family val="2"/>
      <charset val="204"/>
      <scheme val="minor"/>
    </font>
    <font>
      <sz val="9"/>
      <name val="Times New Roman"/>
      <family val="1"/>
      <charset val="204"/>
    </font>
    <font>
      <sz val="14"/>
      <color theme="1"/>
      <name val="Times New Roman"/>
      <family val="1"/>
      <charset val="204"/>
    </font>
    <font>
      <b/>
      <sz val="14"/>
      <name val="Times New Roman"/>
      <family val="1"/>
      <charset val="204"/>
    </font>
    <font>
      <b/>
      <sz val="9"/>
      <name val="Times New Roman"/>
      <family val="1"/>
      <charset val="204"/>
    </font>
    <font>
      <sz val="9"/>
      <name val="Calibri"/>
      <family val="2"/>
      <charset val="204"/>
      <scheme val="minor"/>
    </font>
    <font>
      <sz val="14"/>
      <name val="Times New Roman"/>
      <family val="1"/>
      <charset val="204"/>
    </font>
    <font>
      <sz val="14"/>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3">
    <xf numFmtId="0" fontId="0"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5" fillId="0" borderId="0"/>
    <xf numFmtId="0" fontId="1" fillId="0" borderId="0"/>
    <xf numFmtId="0" fontId="16" fillId="0" borderId="0"/>
    <xf numFmtId="0" fontId="1" fillId="0" borderId="0"/>
    <xf numFmtId="43" fontId="1" fillId="0" borderId="0" applyFont="0" applyFill="0" applyBorder="0" applyAlignment="0" applyProtection="0"/>
  </cellStyleXfs>
  <cellXfs count="514">
    <xf numFmtId="0" fontId="0" fillId="0" borderId="0" xfId="0"/>
    <xf numFmtId="1" fontId="3" fillId="0" borderId="1" xfId="3" applyNumberFormat="1" applyFont="1" applyBorder="1" applyAlignment="1">
      <alignment horizontal="center" vertical="center" wrapText="1"/>
    </xf>
    <xf numFmtId="1" fontId="3" fillId="2" borderId="1" xfId="3" applyNumberFormat="1" applyFont="1" applyFill="1" applyBorder="1" applyAlignment="1">
      <alignment horizontal="center" vertical="center" wrapText="1"/>
    </xf>
    <xf numFmtId="0" fontId="8" fillId="0" borderId="15" xfId="0" applyFont="1" applyBorder="1"/>
    <xf numFmtId="0" fontId="0" fillId="0" borderId="6" xfId="0" applyBorder="1"/>
    <xf numFmtId="0" fontId="0" fillId="0" borderId="7" xfId="0" applyBorder="1"/>
    <xf numFmtId="0" fontId="5" fillId="2" borderId="15" xfId="0" applyFont="1" applyFill="1" applyBorder="1" applyAlignment="1">
      <alignment horizontal="center" vertical="top"/>
    </xf>
    <xf numFmtId="0" fontId="5" fillId="2" borderId="1" xfId="2" applyNumberFormat="1" applyFont="1" applyFill="1" applyBorder="1" applyAlignment="1">
      <alignment horizontal="center" vertical="top"/>
    </xf>
    <xf numFmtId="0" fontId="7" fillId="0" borderId="0" xfId="0" applyFont="1"/>
    <xf numFmtId="0" fontId="0" fillId="0" borderId="0" xfId="0"/>
    <xf numFmtId="0" fontId="5" fillId="2" borderId="1" xfId="0" applyFont="1" applyFill="1" applyBorder="1" applyAlignment="1">
      <alignment horizontal="center"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horizontal="center" vertical="top"/>
    </xf>
    <xf numFmtId="3" fontId="5" fillId="2" borderId="1" xfId="0" applyNumberFormat="1" applyFont="1" applyFill="1" applyBorder="1" applyAlignment="1">
      <alignment horizontal="left" vertical="top" wrapText="1"/>
    </xf>
    <xf numFmtId="0" fontId="5" fillId="2" borderId="1" xfId="0" applyNumberFormat="1" applyFont="1" applyFill="1" applyBorder="1" applyAlignment="1">
      <alignment horizontal="center" vertical="top"/>
    </xf>
    <xf numFmtId="0" fontId="6" fillId="2" borderId="0" xfId="0" applyFont="1" applyFill="1" applyBorder="1" applyAlignment="1">
      <alignment vertical="center" wrapText="1"/>
    </xf>
    <xf numFmtId="0" fontId="7" fillId="0" borderId="0" xfId="0" applyFont="1" applyAlignment="1">
      <alignment wrapText="1"/>
    </xf>
    <xf numFmtId="49" fontId="5" fillId="2" borderId="1"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1" fontId="5" fillId="2" borderId="1"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0" fillId="3" borderId="0" xfId="0" applyFill="1"/>
    <xf numFmtId="3" fontId="5" fillId="2" borderId="0" xfId="0" applyNumberFormat="1" applyFont="1" applyFill="1" applyBorder="1" applyAlignment="1">
      <alignment horizontal="center" vertical="top"/>
    </xf>
    <xf numFmtId="49" fontId="0" fillId="0" borderId="0" xfId="0" applyNumberFormat="1"/>
    <xf numFmtId="0" fontId="10" fillId="0" borderId="0" xfId="0" applyFont="1"/>
    <xf numFmtId="49" fontId="9" fillId="2" borderId="1" xfId="0" applyNumberFormat="1" applyFont="1" applyFill="1" applyBorder="1" applyAlignment="1">
      <alignment horizontal="left" vertical="top" wrapText="1"/>
    </xf>
    <xf numFmtId="0" fontId="9" fillId="2" borderId="1" xfId="0" applyFont="1" applyFill="1" applyBorder="1" applyAlignment="1">
      <alignment horizontal="left" vertical="top" wrapText="1"/>
    </xf>
    <xf numFmtId="4" fontId="9" fillId="2" borderId="1" xfId="0" applyNumberFormat="1"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3" fontId="9" fillId="2"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4" fontId="11" fillId="0" borderId="1" xfId="0" applyNumberFormat="1" applyFont="1" applyBorder="1" applyAlignment="1">
      <alignment horizontal="center" vertical="top" wrapText="1"/>
    </xf>
    <xf numFmtId="4" fontId="9" fillId="0" borderId="4" xfId="0" applyNumberFormat="1" applyFont="1" applyFill="1" applyBorder="1" applyAlignment="1">
      <alignment horizontal="center" vertical="top" wrapText="1"/>
    </xf>
    <xf numFmtId="4" fontId="11" fillId="0" borderId="1" xfId="0" applyNumberFormat="1" applyFont="1" applyBorder="1" applyAlignment="1">
      <alignment horizontal="left" vertical="top" wrapText="1"/>
    </xf>
    <xf numFmtId="0" fontId="10" fillId="0" borderId="1" xfId="0" applyFont="1" applyBorder="1" applyAlignment="1">
      <alignment horizontal="center" vertical="top" wrapText="1"/>
    </xf>
    <xf numFmtId="0" fontId="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center"/>
    </xf>
    <xf numFmtId="49" fontId="11" fillId="0" borderId="1" xfId="0" applyNumberFormat="1" applyFont="1" applyBorder="1" applyAlignment="1">
      <alignment horizontal="center" vertical="center"/>
    </xf>
    <xf numFmtId="4" fontId="9" fillId="0" borderId="1" xfId="0" applyNumberFormat="1" applyFont="1" applyFill="1" applyBorder="1" applyAlignment="1">
      <alignment horizontal="center" vertical="top"/>
    </xf>
    <xf numFmtId="0" fontId="11" fillId="0" borderId="1" xfId="0" applyFont="1" applyBorder="1" applyAlignment="1">
      <alignment horizontal="center" vertical="top"/>
    </xf>
    <xf numFmtId="0" fontId="11" fillId="0" borderId="1" xfId="0" applyFont="1" applyFill="1" applyBorder="1" applyAlignment="1">
      <alignment horizontal="left" vertical="top" wrapText="1"/>
    </xf>
    <xf numFmtId="4" fontId="11" fillId="0" borderId="1" xfId="0" applyNumberFormat="1" applyFont="1" applyBorder="1" applyAlignment="1">
      <alignment horizontal="center" vertical="top"/>
    </xf>
    <xf numFmtId="0" fontId="11" fillId="0" borderId="1" xfId="0" applyFont="1" applyBorder="1" applyAlignment="1">
      <alignment vertical="top" wrapText="1"/>
    </xf>
    <xf numFmtId="4" fontId="7" fillId="0" borderId="0" xfId="0" applyNumberFormat="1" applyFont="1" applyAlignment="1">
      <alignment wrapText="1"/>
    </xf>
    <xf numFmtId="165" fontId="4" fillId="2" borderId="1" xfId="4" applyNumberFormat="1" applyFont="1" applyFill="1" applyBorder="1" applyAlignment="1">
      <alignment horizontal="center" vertical="center" wrapText="1"/>
    </xf>
    <xf numFmtId="0" fontId="14" fillId="0" borderId="0" xfId="0" applyFont="1"/>
    <xf numFmtId="49" fontId="5" fillId="2" borderId="1" xfId="0" applyNumberFormat="1" applyFont="1" applyFill="1" applyBorder="1" applyAlignment="1">
      <alignment horizontal="center" vertical="top"/>
    </xf>
    <xf numFmtId="4" fontId="5" fillId="2" borderId="1"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 fontId="4" fillId="2" borderId="2" xfId="3" applyNumberFormat="1" applyFont="1" applyFill="1" applyBorder="1" applyAlignment="1">
      <alignment horizontal="center" vertical="center" wrapText="1"/>
    </xf>
    <xf numFmtId="165" fontId="4" fillId="0" borderId="1" xfId="3" applyNumberFormat="1" applyFont="1" applyFill="1" applyBorder="1" applyAlignment="1">
      <alignment horizontal="center" vertical="center" wrapText="1"/>
    </xf>
    <xf numFmtId="0" fontId="9" fillId="0" borderId="0" xfId="5" applyFont="1"/>
    <xf numFmtId="0" fontId="9" fillId="0" borderId="0" xfId="9" applyFont="1"/>
    <xf numFmtId="0" fontId="4" fillId="0" borderId="1" xfId="3" applyFont="1" applyBorder="1" applyAlignment="1">
      <alignment horizontal="center" vertical="center" wrapText="1"/>
    </xf>
    <xf numFmtId="3" fontId="4" fillId="0" borderId="1" xfId="3" applyNumberFormat="1" applyFont="1" applyBorder="1" applyAlignment="1">
      <alignment horizontal="center" vertical="center" wrapText="1"/>
    </xf>
    <xf numFmtId="4" fontId="4" fillId="0" borderId="1" xfId="4" applyNumberFormat="1" applyFont="1" applyBorder="1" applyAlignment="1">
      <alignment horizontal="center" vertical="center" wrapText="1"/>
    </xf>
    <xf numFmtId="0" fontId="9" fillId="0" borderId="0" xfId="5" applyFont="1" applyFill="1"/>
    <xf numFmtId="3" fontId="9" fillId="0" borderId="0" xfId="5" applyNumberFormat="1" applyFont="1"/>
    <xf numFmtId="0" fontId="9" fillId="0" borderId="0" xfId="5" applyFont="1" applyAlignment="1">
      <alignment vertical="center"/>
    </xf>
    <xf numFmtId="0" fontId="5" fillId="2" borderId="1" xfId="0" applyFont="1" applyFill="1" applyBorder="1" applyAlignment="1">
      <alignment horizontal="center" vertical="top" wrapText="1"/>
    </xf>
    <xf numFmtId="0" fontId="5" fillId="0" borderId="1" xfId="0" applyFont="1" applyFill="1" applyBorder="1" applyAlignment="1">
      <alignment vertical="top" wrapText="1"/>
    </xf>
    <xf numFmtId="0" fontId="9" fillId="0" borderId="0" xfId="5" applyFont="1" applyFill="1" applyAlignment="1">
      <alignment vertical="center"/>
    </xf>
    <xf numFmtId="0" fontId="5" fillId="2" borderId="1" xfId="2" applyNumberFormat="1" applyFont="1" applyFill="1" applyBorder="1" applyAlignment="1">
      <alignment horizontal="center" vertical="top" wrapText="1"/>
    </xf>
    <xf numFmtId="0" fontId="0" fillId="0" borderId="1" xfId="0" applyBorder="1"/>
    <xf numFmtId="0" fontId="0" fillId="0" borderId="1" xfId="0" applyBorder="1" applyAlignment="1">
      <alignment horizontal="center" vertical="center"/>
    </xf>
    <xf numFmtId="0" fontId="17" fillId="0" borderId="0" xfId="0" applyFont="1"/>
    <xf numFmtId="0" fontId="5" fillId="2" borderId="1"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0" borderId="1" xfId="0" applyFont="1" applyFill="1" applyBorder="1" applyAlignment="1">
      <alignment horizontal="left" vertical="top" wrapText="1"/>
    </xf>
    <xf numFmtId="0" fontId="4" fillId="0" borderId="1" xfId="3" applyFont="1" applyFill="1" applyBorder="1" applyAlignment="1">
      <alignment horizontal="center" vertical="center" wrapText="1"/>
    </xf>
    <xf numFmtId="165" fontId="4" fillId="0" borderId="1" xfId="4" applyNumberFormat="1" applyFont="1" applyFill="1" applyBorder="1" applyAlignment="1">
      <alignment horizontal="center" vertical="center" wrapText="1"/>
    </xf>
    <xf numFmtId="0" fontId="2" fillId="0" borderId="0" xfId="3" applyFont="1" applyAlignment="1">
      <alignment horizontal="center" vertical="center" wrapText="1"/>
    </xf>
    <xf numFmtId="0" fontId="5" fillId="0" borderId="1" xfId="0" applyFont="1" applyFill="1" applyBorder="1" applyAlignment="1">
      <alignment horizontal="left" vertical="top" wrapText="1"/>
    </xf>
    <xf numFmtId="4"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9" fillId="0" borderId="0" xfId="5" applyFont="1" applyFill="1" applyAlignment="1">
      <alignment horizontal="right" vertical="center"/>
    </xf>
    <xf numFmtId="0" fontId="19" fillId="0" borderId="0" xfId="0" applyFont="1"/>
    <xf numFmtId="3" fontId="9" fillId="2" borderId="1" xfId="0" applyNumberFormat="1" applyFont="1" applyFill="1" applyBorder="1" applyAlignment="1">
      <alignment horizontal="center" vertical="top"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xf numFmtId="165" fontId="7" fillId="0" borderId="1" xfId="0" applyNumberFormat="1" applyFont="1" applyBorder="1" applyAlignment="1">
      <alignment horizontal="center"/>
    </xf>
    <xf numFmtId="49" fontId="11" fillId="0" borderId="1" xfId="0" applyNumberFormat="1" applyFont="1" applyBorder="1"/>
    <xf numFmtId="0" fontId="11" fillId="0" borderId="1" xfId="0" applyFont="1" applyBorder="1"/>
    <xf numFmtId="0" fontId="11" fillId="0" borderId="0" xfId="0" applyFont="1"/>
    <xf numFmtId="4" fontId="11" fillId="0" borderId="1" xfId="0" applyNumberFormat="1" applyFont="1" applyBorder="1" applyAlignment="1">
      <alignment horizontal="center"/>
    </xf>
    <xf numFmtId="0" fontId="4" fillId="0" borderId="0" xfId="5" applyFont="1" applyAlignment="1">
      <alignment vertical="center"/>
    </xf>
    <xf numFmtId="0" fontId="2" fillId="0" borderId="0" xfId="5" applyFont="1" applyAlignment="1">
      <alignment vertical="center"/>
    </xf>
    <xf numFmtId="0" fontId="2" fillId="0" borderId="0" xfId="5" applyFont="1" applyFill="1" applyAlignment="1">
      <alignment horizontal="right" vertical="center"/>
    </xf>
    <xf numFmtId="0" fontId="4" fillId="0" borderId="0" xfId="5" applyFont="1" applyFill="1" applyAlignment="1">
      <alignment vertical="center"/>
    </xf>
    <xf numFmtId="49" fontId="21" fillId="0" borderId="0" xfId="5" applyNumberFormat="1" applyFont="1" applyBorder="1" applyAlignment="1">
      <alignment vertical="center"/>
    </xf>
    <xf numFmtId="49" fontId="20" fillId="0" borderId="5" xfId="5" applyNumberFormat="1" applyFont="1" applyBorder="1" applyAlignment="1">
      <alignment vertical="center"/>
    </xf>
    <xf numFmtId="49" fontId="20" fillId="0" borderId="0" xfId="5" applyNumberFormat="1" applyFont="1" applyFill="1" applyAlignment="1">
      <alignment horizontal="left" vertical="center"/>
    </xf>
    <xf numFmtId="0" fontId="2" fillId="0" borderId="0" xfId="5" applyFont="1" applyFill="1" applyAlignment="1">
      <alignment horizontal="center" vertical="center" wrapText="1"/>
    </xf>
    <xf numFmtId="0" fontId="2" fillId="0" borderId="0" xfId="5" applyFont="1" applyFill="1" applyAlignment="1">
      <alignment horizontal="center" vertical="center"/>
    </xf>
    <xf numFmtId="0" fontId="2" fillId="0" borderId="0" xfId="5" applyFont="1" applyAlignment="1">
      <alignment horizontal="center" vertical="center"/>
    </xf>
    <xf numFmtId="0" fontId="2" fillId="0" borderId="1" xfId="5" applyFont="1" applyBorder="1" applyAlignment="1">
      <alignment horizontal="center" vertical="center" wrapText="1"/>
    </xf>
    <xf numFmtId="3" fontId="2" fillId="0" borderId="1" xfId="6" applyNumberFormat="1" applyFont="1" applyBorder="1" applyAlignment="1">
      <alignment horizontal="center" vertical="center" wrapText="1"/>
    </xf>
    <xf numFmtId="3" fontId="2" fillId="2" borderId="1" xfId="6" applyNumberFormat="1" applyFont="1" applyFill="1" applyBorder="1" applyAlignment="1">
      <alignment horizontal="center" vertical="center" wrapText="1"/>
    </xf>
    <xf numFmtId="0" fontId="2" fillId="0" borderId="1" xfId="6" applyNumberFormat="1" applyFont="1" applyBorder="1" applyAlignment="1">
      <alignment horizontal="center" vertical="center" wrapText="1"/>
    </xf>
    <xf numFmtId="0" fontId="2" fillId="2" borderId="1" xfId="6" applyNumberFormat="1" applyFont="1" applyFill="1" applyBorder="1" applyAlignment="1">
      <alignment horizontal="center" vertical="center" wrapText="1"/>
    </xf>
    <xf numFmtId="0" fontId="3" fillId="0" borderId="8" xfId="5" applyFont="1" applyBorder="1" applyAlignment="1">
      <alignment horizontal="center" vertical="center"/>
    </xf>
    <xf numFmtId="3" fontId="21" fillId="0" borderId="8" xfId="5" applyNumberFormat="1" applyFont="1" applyBorder="1" applyAlignment="1">
      <alignment horizontal="center" vertical="center"/>
    </xf>
    <xf numFmtId="3" fontId="2" fillId="0" borderId="4" xfId="5" applyNumberFormat="1" applyFont="1" applyBorder="1" applyAlignment="1">
      <alignment horizontal="center" vertical="center"/>
    </xf>
    <xf numFmtId="0" fontId="2" fillId="0" borderId="4" xfId="5" applyFont="1" applyBorder="1" applyAlignment="1">
      <alignment horizontal="center" vertical="center"/>
    </xf>
    <xf numFmtId="0" fontId="2" fillId="0" borderId="1" xfId="5" applyFont="1" applyBorder="1" applyAlignment="1">
      <alignment horizontal="center" vertical="center"/>
    </xf>
    <xf numFmtId="3" fontId="2" fillId="0" borderId="0" xfId="5" applyNumberFormat="1" applyFont="1" applyFill="1" applyAlignment="1">
      <alignment horizontal="center" vertical="center"/>
    </xf>
    <xf numFmtId="0" fontId="2" fillId="4" borderId="11" xfId="5" applyFont="1" applyFill="1" applyBorder="1" applyAlignment="1">
      <alignment horizontal="left" vertical="center" wrapText="1"/>
    </xf>
    <xf numFmtId="0" fontId="2" fillId="4" borderId="1" xfId="5" applyFont="1" applyFill="1" applyBorder="1" applyAlignment="1">
      <alignment horizontal="center" vertical="center" wrapText="1"/>
    </xf>
    <xf numFmtId="3" fontId="2" fillId="4" borderId="1" xfId="6" applyNumberFormat="1" applyFont="1" applyFill="1" applyBorder="1" applyAlignment="1">
      <alignment horizontal="center" vertical="center"/>
    </xf>
    <xf numFmtId="0" fontId="4" fillId="4" borderId="1" xfId="6" applyNumberFormat="1" applyFont="1" applyFill="1" applyBorder="1" applyAlignment="1">
      <alignment horizontal="center" vertical="center"/>
    </xf>
    <xf numFmtId="0" fontId="4" fillId="0" borderId="0" xfId="5" applyFont="1" applyFill="1" applyAlignment="1">
      <alignment horizontal="center" vertical="center"/>
    </xf>
    <xf numFmtId="0" fontId="2" fillId="4" borderId="12" xfId="5" applyFont="1" applyFill="1" applyBorder="1" applyAlignment="1">
      <alignment horizontal="left" vertical="center" wrapText="1"/>
    </xf>
    <xf numFmtId="0" fontId="2" fillId="4" borderId="13" xfId="5" applyFont="1" applyFill="1" applyBorder="1" applyAlignment="1">
      <alignment horizontal="left" vertical="center" wrapText="1"/>
    </xf>
    <xf numFmtId="0" fontId="5" fillId="0" borderId="0" xfId="5" applyFont="1" applyAlignment="1">
      <alignment vertical="center"/>
    </xf>
    <xf numFmtId="0" fontId="2" fillId="5" borderId="11" xfId="5" applyFont="1" applyFill="1" applyBorder="1" applyAlignment="1">
      <alignment horizontal="left" vertical="center" wrapText="1"/>
    </xf>
    <xf numFmtId="0" fontId="2" fillId="5" borderId="1" xfId="5" applyFont="1" applyFill="1" applyBorder="1" applyAlignment="1">
      <alignment horizontal="center" vertical="center"/>
    </xf>
    <xf numFmtId="3" fontId="2" fillId="5" borderId="1" xfId="6" applyNumberFormat="1" applyFont="1" applyFill="1" applyBorder="1" applyAlignment="1">
      <alignment horizontal="center" vertical="center"/>
    </xf>
    <xf numFmtId="0" fontId="4" fillId="5" borderId="1" xfId="6" applyNumberFormat="1" applyFont="1" applyFill="1" applyBorder="1" applyAlignment="1">
      <alignment horizontal="center" vertical="center"/>
    </xf>
    <xf numFmtId="0" fontId="4" fillId="0" borderId="0" xfId="5" applyFont="1" applyFill="1" applyAlignment="1">
      <alignment horizontal="center" vertical="center" wrapText="1"/>
    </xf>
    <xf numFmtId="0" fontId="5" fillId="0" borderId="0" xfId="8" applyFont="1" applyFill="1" applyAlignment="1">
      <alignment vertical="center"/>
    </xf>
    <xf numFmtId="0" fontId="5" fillId="0" borderId="0" xfId="8" applyFont="1" applyAlignment="1">
      <alignment vertical="center"/>
    </xf>
    <xf numFmtId="0" fontId="2" fillId="5" borderId="12" xfId="5" applyFont="1" applyFill="1" applyBorder="1" applyAlignment="1">
      <alignment horizontal="left" vertical="center" wrapText="1"/>
    </xf>
    <xf numFmtId="0" fontId="4" fillId="5" borderId="1" xfId="5" applyFont="1" applyFill="1" applyBorder="1" applyAlignment="1">
      <alignment horizontal="center" vertical="center"/>
    </xf>
    <xf numFmtId="0" fontId="5" fillId="0" borderId="0" xfId="8" applyFont="1" applyAlignment="1">
      <alignment vertical="center" wrapText="1"/>
    </xf>
    <xf numFmtId="0" fontId="2" fillId="5" borderId="13" xfId="5" applyFont="1" applyFill="1" applyBorder="1" applyAlignment="1">
      <alignment horizontal="left" vertical="center" wrapText="1"/>
    </xf>
    <xf numFmtId="0" fontId="2" fillId="5" borderId="1" xfId="5" applyFont="1" applyFill="1" applyBorder="1" applyAlignment="1">
      <alignment horizontal="center" vertical="center" wrapText="1"/>
    </xf>
    <xf numFmtId="3" fontId="2" fillId="5" borderId="1" xfId="5" applyNumberFormat="1" applyFont="1" applyFill="1" applyBorder="1" applyAlignment="1">
      <alignment horizontal="center" vertical="center"/>
    </xf>
    <xf numFmtId="0" fontId="2" fillId="5" borderId="1" xfId="6" applyNumberFormat="1" applyFont="1" applyFill="1" applyBorder="1" applyAlignment="1">
      <alignment horizontal="center" vertical="center"/>
    </xf>
    <xf numFmtId="0" fontId="2" fillId="0" borderId="0" xfId="5" applyFont="1" applyFill="1" applyAlignment="1">
      <alignment vertical="center"/>
    </xf>
    <xf numFmtId="3" fontId="2" fillId="5" borderId="1" xfId="5" applyNumberFormat="1" applyFont="1" applyFill="1" applyBorder="1" applyAlignment="1">
      <alignment horizontal="center" vertical="center" wrapText="1"/>
    </xf>
    <xf numFmtId="0" fontId="4" fillId="0" borderId="1" xfId="5" applyFont="1" applyBorder="1" applyAlignment="1">
      <alignment horizontal="center" vertical="center" wrapText="1"/>
    </xf>
    <xf numFmtId="3" fontId="4" fillId="0" borderId="1" xfId="5" applyNumberFormat="1" applyFont="1" applyBorder="1" applyAlignment="1">
      <alignment horizontal="center" vertical="center" wrapText="1"/>
    </xf>
    <xf numFmtId="3" fontId="4" fillId="0" borderId="1" xfId="5" applyNumberFormat="1" applyFont="1" applyFill="1" applyBorder="1" applyAlignment="1">
      <alignment horizontal="center" vertical="center" wrapText="1"/>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2" xfId="5" applyFont="1" applyBorder="1" applyAlignment="1">
      <alignment horizontal="center" vertical="center"/>
    </xf>
    <xf numFmtId="0" fontId="4" fillId="0" borderId="1" xfId="5" applyFont="1" applyBorder="1" applyAlignment="1">
      <alignment horizontal="center" vertical="center"/>
    </xf>
    <xf numFmtId="0" fontId="2" fillId="4" borderId="1" xfId="6" applyNumberFormat="1" applyFont="1" applyFill="1" applyBorder="1" applyAlignment="1">
      <alignment horizontal="center" vertical="center"/>
    </xf>
    <xf numFmtId="3" fontId="4" fillId="2" borderId="1" xfId="5" applyNumberFormat="1" applyFont="1" applyFill="1" applyBorder="1" applyAlignment="1">
      <alignment horizontal="center" vertical="center" wrapText="1"/>
    </xf>
    <xf numFmtId="0" fontId="2" fillId="0" borderId="8" xfId="5" applyFont="1" applyFill="1" applyBorder="1" applyAlignment="1">
      <alignment horizontal="center" vertical="center" wrapText="1"/>
    </xf>
    <xf numFmtId="0" fontId="2" fillId="0" borderId="2" xfId="6" applyNumberFormat="1" applyFont="1" applyFill="1" applyBorder="1" applyAlignment="1">
      <alignment horizontal="center" vertical="center"/>
    </xf>
    <xf numFmtId="0" fontId="2" fillId="0" borderId="1" xfId="6" applyNumberFormat="1" applyFont="1" applyFill="1" applyBorder="1" applyAlignment="1">
      <alignment horizontal="center" vertical="center"/>
    </xf>
    <xf numFmtId="0" fontId="21" fillId="0" borderId="0" xfId="5" applyFont="1" applyFill="1" applyAlignment="1">
      <alignment horizontal="center" vertical="center" wrapText="1"/>
    </xf>
    <xf numFmtId="0" fontId="2" fillId="0" borderId="8" xfId="5" applyFont="1" applyBorder="1" applyAlignment="1">
      <alignment horizontal="center" vertical="center" wrapText="1"/>
    </xf>
    <xf numFmtId="0" fontId="2" fillId="0" borderId="2" xfId="6" applyNumberFormat="1" applyFont="1" applyBorder="1" applyAlignment="1">
      <alignment horizontal="center" vertical="center"/>
    </xf>
    <xf numFmtId="0" fontId="2" fillId="0" borderId="1" xfId="6" applyNumberFormat="1" applyFont="1" applyBorder="1" applyAlignment="1">
      <alignment horizontal="center" vertical="center"/>
    </xf>
    <xf numFmtId="0" fontId="2" fillId="0" borderId="0" xfId="5" applyFont="1" applyAlignment="1">
      <alignment horizontal="center" vertical="center" wrapText="1"/>
    </xf>
    <xf numFmtId="0" fontId="4" fillId="0" borderId="0" xfId="5" applyFont="1" applyAlignment="1">
      <alignment horizontal="left" vertical="center"/>
    </xf>
    <xf numFmtId="0" fontId="4" fillId="0" borderId="0" xfId="5" applyFont="1" applyAlignment="1">
      <alignment horizontal="center" vertical="center"/>
    </xf>
    <xf numFmtId="0" fontId="4" fillId="2" borderId="1" xfId="5" applyFont="1" applyFill="1" applyBorder="1" applyAlignment="1">
      <alignment horizontal="center" vertical="center" wrapText="1"/>
    </xf>
    <xf numFmtId="0" fontId="4" fillId="2" borderId="8" xfId="5" applyFont="1" applyFill="1" applyBorder="1" applyAlignment="1">
      <alignment horizontal="center" vertical="center" wrapText="1"/>
    </xf>
    <xf numFmtId="0" fontId="4" fillId="2" borderId="8"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1" xfId="5" applyFont="1" applyFill="1" applyBorder="1" applyAlignment="1">
      <alignment horizontal="center" vertical="center"/>
    </xf>
    <xf numFmtId="0" fontId="4" fillId="2" borderId="0" xfId="5" applyFont="1" applyFill="1" applyAlignment="1">
      <alignment vertical="center"/>
    </xf>
    <xf numFmtId="0" fontId="4" fillId="0" borderId="1" xfId="5" applyFont="1" applyFill="1" applyBorder="1" applyAlignment="1">
      <alignment horizontal="center" vertical="center" wrapText="1"/>
    </xf>
    <xf numFmtId="0" fontId="4" fillId="3" borderId="8" xfId="5" applyFont="1" applyFill="1" applyBorder="1" applyAlignment="1">
      <alignment horizontal="center" vertical="center" wrapText="1"/>
    </xf>
    <xf numFmtId="0" fontId="4" fillId="3" borderId="8" xfId="5" applyFont="1" applyFill="1" applyBorder="1" applyAlignment="1">
      <alignment horizontal="center" vertical="center"/>
    </xf>
    <xf numFmtId="0" fontId="4" fillId="3" borderId="2" xfId="5" applyFont="1" applyFill="1" applyBorder="1" applyAlignment="1">
      <alignment horizontal="center" vertical="center"/>
    </xf>
    <xf numFmtId="0" fontId="4" fillId="3" borderId="1" xfId="5" applyFont="1" applyFill="1" applyBorder="1" applyAlignment="1">
      <alignment horizontal="center" vertical="center"/>
    </xf>
    <xf numFmtId="0" fontId="4" fillId="3" borderId="0" xfId="5" applyFont="1" applyFill="1" applyAlignment="1">
      <alignment vertical="center"/>
    </xf>
    <xf numFmtId="0" fontId="2" fillId="4" borderId="1" xfId="5" applyFont="1" applyFill="1" applyBorder="1" applyAlignment="1">
      <alignment horizontal="center" vertical="center"/>
    </xf>
    <xf numFmtId="3" fontId="2" fillId="4" borderId="1" xfId="5" applyNumberFormat="1" applyFont="1" applyFill="1" applyBorder="1" applyAlignment="1">
      <alignment horizontal="center" vertical="center"/>
    </xf>
    <xf numFmtId="3" fontId="21" fillId="4" borderId="1" xfId="5" applyNumberFormat="1" applyFont="1" applyFill="1" applyBorder="1" applyAlignment="1">
      <alignment horizontal="center" vertical="center"/>
    </xf>
    <xf numFmtId="0" fontId="17" fillId="0" borderId="0" xfId="5" applyFont="1"/>
    <xf numFmtId="0" fontId="17" fillId="0" borderId="0" xfId="5" applyFont="1" applyFill="1"/>
    <xf numFmtId="49" fontId="17" fillId="0" borderId="0" xfId="5" applyNumberFormat="1" applyFont="1"/>
    <xf numFmtId="3" fontId="17" fillId="0" borderId="0" xfId="5" applyNumberFormat="1" applyFont="1"/>
    <xf numFmtId="3" fontId="22" fillId="0" borderId="0" xfId="5" applyNumberFormat="1" applyFont="1"/>
    <xf numFmtId="0" fontId="23" fillId="0" borderId="0" xfId="9" applyFont="1"/>
    <xf numFmtId="0" fontId="23" fillId="0" borderId="0" xfId="3" applyFont="1" applyAlignment="1">
      <alignment vertical="center" wrapText="1"/>
    </xf>
    <xf numFmtId="0" fontId="24" fillId="0" borderId="5" xfId="5" applyFont="1" applyBorder="1"/>
    <xf numFmtId="4" fontId="18" fillId="0" borderId="0" xfId="4" applyNumberFormat="1" applyFont="1" applyAlignment="1">
      <alignment vertical="center" wrapText="1"/>
    </xf>
    <xf numFmtId="0" fontId="23" fillId="0" borderId="0" xfId="3" applyFont="1" applyAlignment="1">
      <alignment horizontal="left" vertical="center" wrapText="1"/>
    </xf>
    <xf numFmtId="4" fontId="23" fillId="0" borderId="0" xfId="4" applyNumberFormat="1" applyFont="1" applyAlignment="1">
      <alignment horizontal="left" vertical="center" wrapText="1"/>
    </xf>
    <xf numFmtId="4" fontId="23" fillId="0" borderId="0" xfId="4" applyNumberFormat="1" applyFont="1" applyFill="1" applyAlignment="1">
      <alignment horizontal="center" vertical="center" wrapText="1"/>
    </xf>
    <xf numFmtId="4" fontId="23" fillId="0" borderId="0" xfId="4" applyNumberFormat="1" applyFont="1" applyAlignment="1">
      <alignment horizontal="center" vertical="center" wrapText="1"/>
    </xf>
    <xf numFmtId="4" fontId="18" fillId="0" borderId="0" xfId="4" applyNumberFormat="1" applyFont="1" applyAlignment="1">
      <alignment horizontal="center" vertical="center" wrapText="1"/>
    </xf>
    <xf numFmtId="0" fontId="23" fillId="0" borderId="0" xfId="3" applyFont="1" applyAlignment="1">
      <alignment horizontal="center" vertical="center" wrapText="1"/>
    </xf>
    <xf numFmtId="0" fontId="23" fillId="0" borderId="5" xfId="3" applyFont="1" applyBorder="1" applyAlignment="1">
      <alignment vertical="center" wrapText="1"/>
    </xf>
    <xf numFmtId="4" fontId="23" fillId="0" borderId="5" xfId="4" applyNumberFormat="1" applyFont="1" applyBorder="1" applyAlignment="1">
      <alignment horizontal="left" vertical="center" wrapText="1"/>
    </xf>
    <xf numFmtId="0" fontId="23" fillId="0" borderId="0" xfId="3" applyFont="1" applyBorder="1" applyAlignment="1">
      <alignment vertical="center" wrapText="1"/>
    </xf>
    <xf numFmtId="4" fontId="23" fillId="0" borderId="0" xfId="4" applyNumberFormat="1" applyFont="1" applyBorder="1" applyAlignment="1">
      <alignment horizontal="left" vertical="center" wrapText="1"/>
    </xf>
    <xf numFmtId="0" fontId="24" fillId="0" borderId="0" xfId="5" applyFont="1"/>
    <xf numFmtId="4" fontId="23" fillId="0" borderId="0" xfId="4" applyNumberFormat="1" applyFont="1" applyAlignment="1">
      <alignment vertical="center" wrapText="1"/>
    </xf>
    <xf numFmtId="0" fontId="23" fillId="0" borderId="0" xfId="8" applyFont="1"/>
    <xf numFmtId="4" fontId="23" fillId="0" borderId="0" xfId="4" applyNumberFormat="1" applyFont="1" applyFill="1" applyAlignment="1">
      <alignment horizontal="left" vertical="center" wrapText="1"/>
    </xf>
    <xf numFmtId="4" fontId="18" fillId="0" borderId="0" xfId="4" applyNumberFormat="1" applyFont="1" applyAlignment="1">
      <alignment horizontal="left" vertical="center" wrapText="1"/>
    </xf>
    <xf numFmtId="0" fontId="17" fillId="0" borderId="0" xfId="9" applyFont="1"/>
    <xf numFmtId="3" fontId="17" fillId="0" borderId="0" xfId="9" applyNumberFormat="1" applyFont="1"/>
    <xf numFmtId="0" fontId="22" fillId="0" borderId="0" xfId="9" applyFont="1"/>
    <xf numFmtId="0" fontId="17" fillId="3" borderId="0" xfId="5" applyFont="1" applyFill="1"/>
    <xf numFmtId="0" fontId="22" fillId="0" borderId="0" xfId="5" applyFont="1"/>
    <xf numFmtId="3" fontId="2" fillId="5" borderId="4" xfId="6" applyNumberFormat="1" applyFont="1" applyFill="1" applyBorder="1" applyAlignment="1">
      <alignment horizontal="center" vertical="center"/>
    </xf>
    <xf numFmtId="3" fontId="2" fillId="5" borderId="8" xfId="6" applyNumberFormat="1" applyFont="1" applyFill="1" applyBorder="1" applyAlignment="1">
      <alignment horizontal="center" vertical="center"/>
    </xf>
    <xf numFmtId="3" fontId="2" fillId="5" borderId="4" xfId="5" applyNumberFormat="1" applyFont="1" applyFill="1" applyBorder="1" applyAlignment="1">
      <alignment horizontal="center" vertical="center"/>
    </xf>
    <xf numFmtId="3" fontId="2" fillId="5" borderId="8" xfId="5" applyNumberFormat="1" applyFont="1" applyFill="1" applyBorder="1" applyAlignment="1">
      <alignment horizontal="center" vertical="center"/>
    </xf>
    <xf numFmtId="3" fontId="2" fillId="5" borderId="2" xfId="5" applyNumberFormat="1" applyFont="1" applyFill="1" applyBorder="1" applyAlignment="1">
      <alignment horizontal="center" vertical="center" wrapText="1"/>
    </xf>
    <xf numFmtId="3" fontId="2" fillId="4" borderId="4" xfId="6" applyNumberFormat="1" applyFont="1" applyFill="1" applyBorder="1" applyAlignment="1">
      <alignment horizontal="center" vertical="center"/>
    </xf>
    <xf numFmtId="3" fontId="2" fillId="4" borderId="8" xfId="6" applyNumberFormat="1" applyFont="1" applyFill="1" applyBorder="1" applyAlignment="1">
      <alignment horizontal="center" vertical="center"/>
    </xf>
    <xf numFmtId="3" fontId="2" fillId="4" borderId="2" xfId="6" applyNumberFormat="1" applyFont="1" applyFill="1" applyBorder="1" applyAlignment="1">
      <alignment horizontal="center" vertical="center"/>
    </xf>
    <xf numFmtId="0" fontId="4" fillId="0" borderId="8" xfId="5" applyFont="1" applyFill="1" applyBorder="1" applyAlignment="1">
      <alignment horizontal="center" vertical="center" wrapText="1"/>
    </xf>
    <xf numFmtId="0" fontId="4" fillId="0" borderId="8" xfId="5" applyFont="1" applyFill="1" applyBorder="1" applyAlignment="1">
      <alignment horizontal="center" vertical="center"/>
    </xf>
    <xf numFmtId="0" fontId="4" fillId="0" borderId="2" xfId="5" applyFont="1" applyFill="1" applyBorder="1" applyAlignment="1">
      <alignment horizontal="center" vertical="center"/>
    </xf>
    <xf numFmtId="0" fontId="4" fillId="0" borderId="1" xfId="5" applyFont="1" applyFill="1" applyBorder="1" applyAlignment="1">
      <alignment horizontal="center" vertical="center"/>
    </xf>
    <xf numFmtId="0" fontId="5" fillId="0" borderId="0" xfId="8" applyFont="1" applyFill="1" applyAlignment="1">
      <alignment horizontal="center" vertical="center"/>
    </xf>
    <xf numFmtId="0" fontId="18" fillId="0" borderId="8" xfId="5" applyFont="1" applyFill="1" applyBorder="1" applyAlignment="1">
      <alignment horizontal="center" vertical="center" wrapText="1"/>
    </xf>
    <xf numFmtId="3" fontId="4" fillId="0" borderId="1" xfId="6" applyNumberFormat="1" applyFont="1" applyFill="1" applyBorder="1" applyAlignment="1">
      <alignment horizontal="center" vertical="center"/>
    </xf>
    <xf numFmtId="0" fontId="4" fillId="0" borderId="1" xfId="5" applyFont="1" applyFill="1" applyBorder="1" applyAlignment="1">
      <alignment vertical="center" wrapText="1"/>
    </xf>
    <xf numFmtId="0" fontId="2" fillId="5" borderId="5" xfId="5" applyFont="1" applyFill="1" applyBorder="1" applyAlignment="1">
      <alignment horizontal="left" vertical="center" wrapText="1"/>
    </xf>
    <xf numFmtId="0" fontId="21" fillId="5" borderId="0" xfId="5" applyFont="1" applyFill="1" applyBorder="1" applyAlignment="1">
      <alignment horizontal="center" vertical="center" wrapText="1"/>
    </xf>
    <xf numFmtId="0" fontId="2" fillId="5" borderId="0" xfId="5" applyFont="1" applyFill="1" applyBorder="1" applyAlignment="1">
      <alignment horizontal="center" vertical="center" wrapText="1"/>
    </xf>
    <xf numFmtId="0" fontId="2" fillId="5" borderId="0" xfId="5" applyFont="1" applyFill="1" applyBorder="1" applyAlignment="1">
      <alignment horizontal="center" vertical="center"/>
    </xf>
    <xf numFmtId="3" fontId="17" fillId="0" borderId="0" xfId="5" applyNumberFormat="1" applyFont="1" applyFill="1"/>
    <xf numFmtId="0" fontId="22" fillId="0" borderId="0" xfId="5" applyFont="1" applyFill="1"/>
    <xf numFmtId="3" fontId="2" fillId="5" borderId="2" xfId="6" applyNumberFormat="1" applyFont="1" applyFill="1" applyBorder="1" applyAlignment="1">
      <alignment horizontal="center" vertical="center"/>
    </xf>
    <xf numFmtId="3" fontId="4" fillId="0" borderId="2" xfId="12" applyNumberFormat="1" applyFont="1" applyFill="1" applyBorder="1" applyAlignment="1">
      <alignment horizontal="center" vertical="center"/>
    </xf>
    <xf numFmtId="3" fontId="24" fillId="0" borderId="0" xfId="5" applyNumberFormat="1" applyFont="1"/>
    <xf numFmtId="3" fontId="7" fillId="0" borderId="1" xfId="0" applyNumberFormat="1" applyFont="1"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3" fontId="4"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wrapText="1"/>
    </xf>
    <xf numFmtId="3" fontId="4"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wrapText="1"/>
    </xf>
    <xf numFmtId="4" fontId="13"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0" fontId="13" fillId="0" borderId="0" xfId="0" applyFont="1" applyFill="1"/>
    <xf numFmtId="0" fontId="4" fillId="0" borderId="0" xfId="0" applyFont="1" applyFill="1" applyBorder="1" applyAlignment="1">
      <alignment vertical="center" wrapText="1"/>
    </xf>
    <xf numFmtId="3" fontId="13" fillId="0" borderId="0" xfId="0" applyNumberFormat="1" applyFont="1" applyFill="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4" fontId="13" fillId="0" borderId="0" xfId="0" applyNumberFormat="1" applyFont="1" applyFill="1"/>
    <xf numFmtId="0" fontId="13" fillId="0" borderId="0" xfId="0" applyFont="1" applyFill="1" applyAlignment="1">
      <alignment horizontal="center" vertical="center"/>
    </xf>
    <xf numFmtId="49" fontId="5" fillId="0" borderId="1" xfId="0" applyNumberFormat="1" applyFont="1" applyFill="1" applyBorder="1" applyAlignment="1">
      <alignment horizontal="center" vertical="top" wrapText="1"/>
    </xf>
    <xf numFmtId="1" fontId="5" fillId="0" borderId="1" xfId="0" applyNumberFormat="1" applyFont="1" applyFill="1" applyBorder="1" applyAlignment="1">
      <alignment horizontal="center" vertical="top" wrapText="1"/>
    </xf>
    <xf numFmtId="3" fontId="5" fillId="0" borderId="1" xfId="0" applyNumberFormat="1" applyFont="1" applyFill="1" applyBorder="1" applyAlignment="1">
      <alignment vertical="top" wrapText="1"/>
    </xf>
    <xf numFmtId="0" fontId="2" fillId="0" borderId="15" xfId="0" applyFont="1" applyFill="1" applyBorder="1" applyAlignment="1">
      <alignment horizontal="center" vertical="top"/>
    </xf>
    <xf numFmtId="0" fontId="2" fillId="0" borderId="7" xfId="0" applyFont="1" applyFill="1" applyBorder="1" applyAlignment="1">
      <alignment horizontal="center" vertical="top"/>
    </xf>
    <xf numFmtId="0" fontId="13" fillId="0" borderId="0" xfId="0" applyFont="1" applyFill="1" applyAlignment="1">
      <alignment vertical="center" wrapText="1"/>
    </xf>
    <xf numFmtId="0" fontId="1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0" xfId="5" applyFont="1" applyAlignment="1">
      <alignment horizontal="center" vertical="center"/>
    </xf>
    <xf numFmtId="49" fontId="9" fillId="0" borderId="0" xfId="5" applyNumberFormat="1" applyFont="1" applyBorder="1" applyAlignment="1">
      <alignment horizontal="center" vertical="center"/>
    </xf>
    <xf numFmtId="49" fontId="9" fillId="0" borderId="10" xfId="5" applyNumberFormat="1" applyFont="1" applyBorder="1" applyAlignment="1">
      <alignment horizontal="center" vertical="center"/>
    </xf>
    <xf numFmtId="49" fontId="9" fillId="0" borderId="5" xfId="5" applyNumberFormat="1" applyFont="1" applyBorder="1" applyAlignment="1">
      <alignment horizontal="center" vertical="center"/>
    </xf>
    <xf numFmtId="49" fontId="9" fillId="0" borderId="13" xfId="5" applyNumberFormat="1" applyFont="1" applyBorder="1" applyAlignment="1">
      <alignment horizontal="center" vertical="center"/>
    </xf>
    <xf numFmtId="4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1" fontId="4" fillId="0" borderId="4" xfId="3" applyNumberFormat="1" applyFont="1" applyBorder="1" applyAlignment="1">
      <alignment horizontal="center" vertical="center" wrapText="1"/>
    </xf>
    <xf numFmtId="1" fontId="4" fillId="0" borderId="8" xfId="3" applyNumberFormat="1" applyFont="1" applyBorder="1" applyAlignment="1">
      <alignment horizontal="center" vertical="center" wrapText="1"/>
    </xf>
    <xf numFmtId="1" fontId="4" fillId="0" borderId="2" xfId="3" applyNumberFormat="1" applyFont="1" applyBorder="1" applyAlignment="1">
      <alignment horizontal="center" vertical="center" wrapText="1"/>
    </xf>
    <xf numFmtId="49" fontId="4" fillId="0" borderId="4" xfId="3" applyNumberFormat="1" applyFont="1" applyFill="1" applyBorder="1" applyAlignment="1">
      <alignment horizontal="center" vertical="center" wrapText="1"/>
    </xf>
    <xf numFmtId="49" fontId="4" fillId="0" borderId="8" xfId="3" applyNumberFormat="1" applyFont="1" applyFill="1" applyBorder="1" applyAlignment="1">
      <alignment horizontal="center" vertical="center" wrapText="1"/>
    </xf>
    <xf numFmtId="0" fontId="4" fillId="0" borderId="4"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2" borderId="4"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2" xfId="3" applyFont="1" applyFill="1" applyBorder="1" applyAlignment="1">
      <alignment horizontal="center" vertical="center" wrapText="1"/>
    </xf>
    <xf numFmtId="4" fontId="4" fillId="0" borderId="9" xfId="3" applyNumberFormat="1" applyFont="1" applyBorder="1" applyAlignment="1">
      <alignment horizontal="center" vertical="center" wrapText="1"/>
    </xf>
    <xf numFmtId="4" fontId="4" fillId="0" borderId="11" xfId="3" applyNumberFormat="1" applyFont="1" applyBorder="1" applyAlignment="1">
      <alignment horizontal="center" vertical="center" wrapText="1"/>
    </xf>
    <xf numFmtId="4" fontId="4" fillId="0" borderId="10" xfId="3" applyNumberFormat="1" applyFont="1" applyBorder="1" applyAlignment="1">
      <alignment horizontal="center" vertical="center" wrapText="1"/>
    </xf>
    <xf numFmtId="4" fontId="4" fillId="0" borderId="13" xfId="3" applyNumberFormat="1" applyFont="1" applyBorder="1" applyAlignment="1">
      <alignment horizontal="center" vertical="center" wrapText="1"/>
    </xf>
    <xf numFmtId="4" fontId="4" fillId="0" borderId="4" xfId="3" applyNumberFormat="1" applyFont="1" applyBorder="1" applyAlignment="1">
      <alignment horizontal="center" vertical="center" wrapText="1"/>
    </xf>
    <xf numFmtId="4" fontId="4" fillId="0" borderId="8" xfId="3" applyNumberFormat="1" applyFont="1" applyBorder="1" applyAlignment="1">
      <alignment horizontal="center" vertical="center" wrapText="1"/>
    </xf>
    <xf numFmtId="4" fontId="4" fillId="0" borderId="2" xfId="3" applyNumberFormat="1" applyFont="1" applyBorder="1" applyAlignment="1">
      <alignment horizontal="center" vertical="center" wrapText="1"/>
    </xf>
    <xf numFmtId="165" fontId="4" fillId="0" borderId="4" xfId="3" applyNumberFormat="1" applyFont="1" applyFill="1" applyBorder="1" applyAlignment="1">
      <alignment horizontal="center" vertical="center" wrapText="1"/>
    </xf>
    <xf numFmtId="165" fontId="4" fillId="0" borderId="8" xfId="3" applyNumberFormat="1" applyFont="1" applyFill="1" applyBorder="1" applyAlignment="1">
      <alignment horizontal="center" vertical="center" wrapText="1"/>
    </xf>
    <xf numFmtId="165" fontId="4" fillId="0" borderId="2"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2" xfId="3" applyFont="1" applyFill="1" applyBorder="1" applyAlignment="1">
      <alignment horizontal="center" vertical="center" wrapText="1"/>
    </xf>
    <xf numFmtId="165" fontId="4" fillId="0" borderId="4" xfId="4" applyNumberFormat="1" applyFont="1" applyBorder="1" applyAlignment="1">
      <alignment horizontal="center" vertical="center" wrapText="1"/>
    </xf>
    <xf numFmtId="165" fontId="4" fillId="0" borderId="2" xfId="4" applyNumberFormat="1" applyFont="1" applyBorder="1" applyAlignment="1">
      <alignment horizontal="center" vertical="center" wrapText="1"/>
    </xf>
    <xf numFmtId="165" fontId="4" fillId="0" borderId="4" xfId="4" applyNumberFormat="1" applyFont="1" applyFill="1" applyBorder="1" applyAlignment="1">
      <alignment horizontal="center" vertical="center" wrapText="1"/>
    </xf>
    <xf numFmtId="165" fontId="4" fillId="0" borderId="2" xfId="4"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0" fontId="4" fillId="0" borderId="4" xfId="3" applyFont="1" applyBorder="1" applyAlignment="1">
      <alignment horizontal="left" vertical="center" wrapText="1"/>
    </xf>
    <xf numFmtId="0" fontId="4" fillId="0" borderId="8" xfId="3" applyFont="1" applyBorder="1" applyAlignment="1">
      <alignment horizontal="left" vertical="center" wrapText="1"/>
    </xf>
    <xf numFmtId="0" fontId="4" fillId="0" borderId="2" xfId="3" applyFont="1" applyBorder="1" applyAlignment="1">
      <alignment horizontal="left" vertical="center" wrapText="1"/>
    </xf>
    <xf numFmtId="3" fontId="4" fillId="0" borderId="4" xfId="3" applyNumberFormat="1" applyFont="1" applyBorder="1" applyAlignment="1">
      <alignment horizontal="center" vertical="center" wrapText="1"/>
    </xf>
    <xf numFmtId="3" fontId="4" fillId="0" borderId="8" xfId="3" applyNumberFormat="1" applyFont="1" applyBorder="1" applyAlignment="1">
      <alignment horizontal="center" vertical="center" wrapText="1"/>
    </xf>
    <xf numFmtId="3" fontId="4" fillId="0" borderId="2" xfId="3" applyNumberFormat="1" applyFont="1" applyBorder="1" applyAlignment="1">
      <alignment horizontal="center" vertical="center" wrapText="1"/>
    </xf>
    <xf numFmtId="0" fontId="4" fillId="0" borderId="2" xfId="3" applyFont="1" applyFill="1" applyBorder="1" applyAlignment="1">
      <alignment horizontal="left" vertical="center" wrapText="1"/>
    </xf>
    <xf numFmtId="3" fontId="4" fillId="0" borderId="4" xfId="3" applyNumberFormat="1" applyFont="1" applyFill="1" applyBorder="1" applyAlignment="1">
      <alignment horizontal="center" vertical="center" wrapText="1"/>
    </xf>
    <xf numFmtId="3" fontId="4" fillId="0" borderId="8" xfId="3" applyNumberFormat="1" applyFont="1" applyFill="1" applyBorder="1" applyAlignment="1">
      <alignment horizontal="center" vertical="center" wrapText="1"/>
    </xf>
    <xf numFmtId="3" fontId="4" fillId="0" borderId="2" xfId="3" applyNumberFormat="1" applyFont="1" applyFill="1" applyBorder="1" applyAlignment="1">
      <alignment horizontal="center" vertical="center" wrapText="1"/>
    </xf>
    <xf numFmtId="4" fontId="4" fillId="0" borderId="4" xfId="3" applyNumberFormat="1" applyFont="1" applyFill="1" applyBorder="1" applyAlignment="1">
      <alignment horizontal="center" vertical="center" wrapText="1"/>
    </xf>
    <xf numFmtId="4" fontId="4" fillId="0" borderId="8" xfId="3" applyNumberFormat="1" applyFont="1" applyFill="1" applyBorder="1" applyAlignment="1">
      <alignment horizontal="center" vertical="center" wrapText="1"/>
    </xf>
    <xf numFmtId="4" fontId="4" fillId="0" borderId="2" xfId="3" applyNumberFormat="1" applyFont="1" applyFill="1" applyBorder="1" applyAlignment="1">
      <alignment horizontal="center" vertical="center" wrapText="1"/>
    </xf>
    <xf numFmtId="1" fontId="4" fillId="0" borderId="4" xfId="3" applyNumberFormat="1" applyFont="1" applyFill="1" applyBorder="1" applyAlignment="1">
      <alignment horizontal="center" vertical="center" wrapText="1"/>
    </xf>
    <xf numFmtId="1" fontId="4" fillId="0" borderId="8"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65" fontId="4" fillId="2" borderId="4" xfId="3" applyNumberFormat="1" applyFont="1" applyFill="1" applyBorder="1" applyAlignment="1">
      <alignment horizontal="center" vertical="center" wrapText="1"/>
    </xf>
    <xf numFmtId="165" fontId="4" fillId="2" borderId="8" xfId="3" applyNumberFormat="1" applyFont="1" applyFill="1" applyBorder="1" applyAlignment="1">
      <alignment horizontal="center" vertical="center" wrapText="1"/>
    </xf>
    <xf numFmtId="0" fontId="20" fillId="0" borderId="0" xfId="5" applyFont="1" applyAlignment="1">
      <alignment horizontal="center" vertical="center"/>
    </xf>
    <xf numFmtId="49" fontId="20" fillId="0" borderId="0" xfId="5" applyNumberFormat="1" applyFont="1" applyBorder="1" applyAlignment="1">
      <alignment horizontal="center" vertical="center"/>
    </xf>
    <xf numFmtId="0" fontId="2" fillId="0" borderId="1" xfId="5" applyFont="1" applyBorder="1" applyAlignment="1">
      <alignment horizontal="center" vertical="center"/>
    </xf>
    <xf numFmtId="0" fontId="2" fillId="0" borderId="1" xfId="5" applyFont="1" applyBorder="1" applyAlignment="1">
      <alignment horizontal="center" vertical="center" wrapText="1"/>
    </xf>
    <xf numFmtId="3" fontId="2" fillId="0" borderId="1" xfId="5" applyNumberFormat="1" applyFont="1" applyBorder="1" applyAlignment="1">
      <alignment horizontal="center" vertical="center" wrapText="1"/>
    </xf>
    <xf numFmtId="0" fontId="2" fillId="0" borderId="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2" xfId="5" applyFont="1" applyBorder="1" applyAlignment="1">
      <alignment horizontal="center" vertical="center" wrapText="1"/>
    </xf>
    <xf numFmtId="1" fontId="2" fillId="2" borderId="1" xfId="6" applyNumberFormat="1" applyFont="1" applyFill="1" applyBorder="1" applyAlignment="1">
      <alignment horizontal="center" vertical="center" wrapText="1"/>
    </xf>
    <xf numFmtId="0" fontId="2" fillId="2" borderId="4" xfId="5"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15" xfId="6" applyNumberFormat="1" applyFont="1" applyFill="1" applyBorder="1" applyAlignment="1">
      <alignment horizontal="center" vertical="center" wrapText="1"/>
    </xf>
    <xf numFmtId="0" fontId="2" fillId="2" borderId="6" xfId="6" applyNumberFormat="1" applyFont="1" applyFill="1" applyBorder="1" applyAlignment="1">
      <alignment horizontal="center" vertical="center" wrapText="1"/>
    </xf>
    <xf numFmtId="0" fontId="2" fillId="2" borderId="7" xfId="6" applyNumberFormat="1" applyFont="1" applyFill="1" applyBorder="1" applyAlignment="1">
      <alignment horizontal="center" vertical="center" wrapText="1"/>
    </xf>
    <xf numFmtId="0" fontId="2" fillId="2" borderId="15"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7" xfId="5" applyFont="1" applyFill="1" applyBorder="1" applyAlignment="1">
      <alignment horizontal="center" vertical="center" wrapText="1"/>
    </xf>
    <xf numFmtId="0" fontId="2" fillId="0" borderId="1" xfId="5" applyFont="1" applyFill="1" applyBorder="1" applyAlignment="1">
      <alignment horizontal="center" vertical="center" wrapText="1"/>
    </xf>
    <xf numFmtId="0" fontId="21" fillId="0" borderId="1"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6" xfId="5" applyFont="1" applyBorder="1" applyAlignment="1">
      <alignment horizontal="center" vertical="center" wrapText="1"/>
    </xf>
    <xf numFmtId="0" fontId="2" fillId="0" borderId="7" xfId="5" applyFont="1" applyBorder="1" applyAlignment="1">
      <alignment horizontal="center" vertical="center" wrapText="1"/>
    </xf>
    <xf numFmtId="0" fontId="4" fillId="4" borderId="4" xfId="5" applyFont="1" applyFill="1" applyBorder="1" applyAlignment="1">
      <alignment horizontal="center" vertical="center"/>
    </xf>
    <xf numFmtId="0" fontId="4" fillId="4" borderId="8" xfId="5" applyFont="1" applyFill="1" applyBorder="1" applyAlignment="1">
      <alignment horizontal="center" vertical="center"/>
    </xf>
    <xf numFmtId="0" fontId="4" fillId="4" borderId="2" xfId="5" applyFont="1" applyFill="1" applyBorder="1" applyAlignment="1">
      <alignment horizontal="center" vertical="center"/>
    </xf>
    <xf numFmtId="0" fontId="4" fillId="0" borderId="0" xfId="5" applyFont="1" applyAlignment="1">
      <alignment horizontal="right" vertical="center"/>
    </xf>
    <xf numFmtId="0" fontId="2" fillId="5" borderId="4" xfId="5" applyFont="1" applyFill="1" applyBorder="1" applyAlignment="1">
      <alignment horizontal="center" vertical="center"/>
    </xf>
    <xf numFmtId="0" fontId="2" fillId="5" borderId="8" xfId="5" applyFont="1" applyFill="1" applyBorder="1" applyAlignment="1">
      <alignment horizontal="center" vertical="center"/>
    </xf>
    <xf numFmtId="0" fontId="2" fillId="5" borderId="2" xfId="5" applyFont="1" applyFill="1" applyBorder="1" applyAlignment="1">
      <alignment horizontal="center" vertical="center"/>
    </xf>
    <xf numFmtId="0" fontId="2" fillId="5" borderId="9" xfId="5" applyFont="1" applyFill="1" applyBorder="1" applyAlignment="1">
      <alignment horizontal="left" vertical="center" wrapText="1"/>
    </xf>
    <xf numFmtId="0" fontId="2" fillId="5" borderId="14" xfId="5" applyFont="1" applyFill="1" applyBorder="1" applyAlignment="1">
      <alignment horizontal="left" vertical="center" wrapText="1"/>
    </xf>
    <xf numFmtId="0" fontId="2" fillId="5" borderId="11" xfId="5" applyFont="1" applyFill="1" applyBorder="1" applyAlignment="1">
      <alignment horizontal="left" vertical="center" wrapText="1"/>
    </xf>
    <xf numFmtId="0" fontId="2" fillId="5" borderId="3" xfId="5" applyFont="1" applyFill="1" applyBorder="1" applyAlignment="1">
      <alignment horizontal="left" vertical="center" wrapText="1"/>
    </xf>
    <xf numFmtId="0" fontId="2" fillId="5" borderId="0" xfId="5" applyFont="1" applyFill="1" applyAlignment="1">
      <alignment horizontal="left" vertical="center" wrapText="1"/>
    </xf>
    <xf numFmtId="0" fontId="2" fillId="5" borderId="12" xfId="5" applyFont="1" applyFill="1" applyBorder="1" applyAlignment="1">
      <alignment horizontal="left" vertical="center" wrapText="1"/>
    </xf>
    <xf numFmtId="0" fontId="2" fillId="5" borderId="10" xfId="5" applyFont="1" applyFill="1" applyBorder="1" applyAlignment="1">
      <alignment horizontal="left" vertical="center" wrapText="1"/>
    </xf>
    <xf numFmtId="0" fontId="2" fillId="5" borderId="5" xfId="5" applyFont="1" applyFill="1" applyBorder="1" applyAlignment="1">
      <alignment horizontal="left" vertical="center" wrapText="1"/>
    </xf>
    <xf numFmtId="0" fontId="2" fillId="5" borderId="13" xfId="5" applyFont="1" applyFill="1" applyBorder="1" applyAlignment="1">
      <alignment horizontal="left" vertical="center" wrapText="1"/>
    </xf>
    <xf numFmtId="0" fontId="4" fillId="0" borderId="4" xfId="5" applyFont="1" applyFill="1" applyBorder="1" applyAlignment="1">
      <alignment horizontal="center" vertical="center" wrapText="1"/>
    </xf>
    <xf numFmtId="0" fontId="4" fillId="0" borderId="8" xfId="5" applyFont="1" applyFill="1" applyBorder="1" applyAlignment="1">
      <alignment horizontal="center" vertical="center" wrapText="1"/>
    </xf>
    <xf numFmtId="0" fontId="4" fillId="0" borderId="2" xfId="5" applyFont="1" applyFill="1" applyBorder="1" applyAlignment="1">
      <alignment horizontal="center" vertical="center" wrapText="1"/>
    </xf>
    <xf numFmtId="0" fontId="18" fillId="5" borderId="4" xfId="5" applyFont="1" applyFill="1" applyBorder="1" applyAlignment="1">
      <alignment horizontal="center" vertical="center" wrapText="1"/>
    </xf>
    <xf numFmtId="0" fontId="18" fillId="5" borderId="8" xfId="5" applyFont="1" applyFill="1" applyBorder="1" applyAlignment="1">
      <alignment horizontal="center" vertical="center" wrapText="1"/>
    </xf>
    <xf numFmtId="0" fontId="18" fillId="5" borderId="2" xfId="5" applyFont="1" applyFill="1" applyBorder="1" applyAlignment="1">
      <alignment horizontal="center" vertical="center" wrapText="1"/>
    </xf>
    <xf numFmtId="0" fontId="4" fillId="5" borderId="4" xfId="5" applyFont="1" applyFill="1" applyBorder="1" applyAlignment="1">
      <alignment horizontal="center" vertical="center" wrapText="1"/>
    </xf>
    <xf numFmtId="0" fontId="4" fillId="5" borderId="8" xfId="5" applyFont="1" applyFill="1" applyBorder="1" applyAlignment="1">
      <alignment horizontal="center" vertical="center" wrapText="1"/>
    </xf>
    <xf numFmtId="0" fontId="4" fillId="5" borderId="2" xfId="5" applyFont="1" applyFill="1" applyBorder="1" applyAlignment="1">
      <alignment horizontal="center" vertical="center" wrapText="1"/>
    </xf>
    <xf numFmtId="0" fontId="2" fillId="4" borderId="4" xfId="5" applyFont="1" applyFill="1" applyBorder="1" applyAlignment="1">
      <alignment horizontal="center" vertical="center"/>
    </xf>
    <xf numFmtId="0" fontId="2" fillId="4" borderId="8" xfId="5" applyFont="1" applyFill="1" applyBorder="1" applyAlignment="1">
      <alignment horizontal="center" vertical="center"/>
    </xf>
    <xf numFmtId="0" fontId="2" fillId="4" borderId="2" xfId="5" applyFont="1" applyFill="1" applyBorder="1" applyAlignment="1">
      <alignment horizontal="center" vertical="center"/>
    </xf>
    <xf numFmtId="0" fontId="2" fillId="4" borderId="9" xfId="5" applyFont="1" applyFill="1" applyBorder="1" applyAlignment="1">
      <alignment horizontal="left" vertical="center" wrapText="1"/>
    </xf>
    <xf numFmtId="0" fontId="2" fillId="4" borderId="14" xfId="5" applyFont="1" applyFill="1" applyBorder="1" applyAlignment="1">
      <alignment horizontal="left" vertical="center" wrapText="1"/>
    </xf>
    <xf numFmtId="0" fontId="2" fillId="4" borderId="11" xfId="5" applyFont="1" applyFill="1" applyBorder="1" applyAlignment="1">
      <alignment horizontal="left" vertical="center" wrapText="1"/>
    </xf>
    <xf numFmtId="0" fontId="2" fillId="4" borderId="3" xfId="5" applyFont="1" applyFill="1" applyBorder="1" applyAlignment="1">
      <alignment horizontal="left" vertical="center" wrapText="1"/>
    </xf>
    <xf numFmtId="0" fontId="2" fillId="4" borderId="0" xfId="5" applyFont="1" applyFill="1" applyAlignment="1">
      <alignment horizontal="left" vertical="center" wrapText="1"/>
    </xf>
    <xf numFmtId="0" fontId="2" fillId="4" borderId="12" xfId="5" applyFont="1" applyFill="1" applyBorder="1" applyAlignment="1">
      <alignment horizontal="left" vertical="center" wrapText="1"/>
    </xf>
    <xf numFmtId="0" fontId="2" fillId="4" borderId="10" xfId="5" applyFont="1" applyFill="1" applyBorder="1" applyAlignment="1">
      <alignment horizontal="left" vertical="center" wrapText="1"/>
    </xf>
    <xf numFmtId="0" fontId="2" fillId="4" borderId="5" xfId="5" applyFont="1" applyFill="1" applyBorder="1" applyAlignment="1">
      <alignment horizontal="left" vertical="center" wrapText="1"/>
    </xf>
    <xf numFmtId="0" fontId="2" fillId="4" borderId="13" xfId="5" applyFont="1" applyFill="1" applyBorder="1" applyAlignment="1">
      <alignment horizontal="left" vertical="center" wrapText="1"/>
    </xf>
    <xf numFmtId="3" fontId="18" fillId="4" borderId="4" xfId="5" applyNumberFormat="1" applyFont="1" applyFill="1" applyBorder="1" applyAlignment="1">
      <alignment horizontal="center" vertical="center" wrapText="1"/>
    </xf>
    <xf numFmtId="3" fontId="18" fillId="4" borderId="8" xfId="5" applyNumberFormat="1" applyFont="1" applyFill="1" applyBorder="1" applyAlignment="1">
      <alignment horizontal="center" vertical="center" wrapText="1"/>
    </xf>
    <xf numFmtId="3" fontId="18" fillId="4" borderId="2" xfId="5" applyNumberFormat="1" applyFont="1" applyFill="1" applyBorder="1" applyAlignment="1">
      <alignment horizontal="center" vertical="center" wrapText="1"/>
    </xf>
    <xf numFmtId="0" fontId="5" fillId="0" borderId="0" xfId="8" applyFont="1" applyFill="1" applyAlignment="1">
      <alignment horizontal="center" vertical="center"/>
    </xf>
    <xf numFmtId="0" fontId="5" fillId="0" borderId="0" xfId="8" applyFont="1" applyFill="1" applyAlignment="1">
      <alignment horizontal="center" vertical="center" wrapText="1"/>
    </xf>
    <xf numFmtId="0" fontId="2" fillId="0" borderId="4" xfId="5" applyFont="1" applyFill="1" applyBorder="1" applyAlignment="1">
      <alignment horizontal="center" vertical="center" wrapText="1"/>
    </xf>
    <xf numFmtId="0" fontId="2" fillId="0" borderId="8" xfId="5" applyFont="1" applyFill="1" applyBorder="1" applyAlignment="1">
      <alignment horizontal="center" vertical="center" wrapText="1"/>
    </xf>
    <xf numFmtId="0" fontId="2" fillId="0" borderId="2" xfId="5" applyFont="1" applyFill="1" applyBorder="1" applyAlignment="1">
      <alignment horizontal="center" vertical="center" wrapText="1"/>
    </xf>
    <xf numFmtId="0" fontId="21" fillId="5" borderId="4" xfId="5" applyFont="1" applyFill="1" applyBorder="1" applyAlignment="1">
      <alignment horizontal="center" vertical="center" wrapText="1"/>
    </xf>
    <xf numFmtId="0" fontId="21" fillId="5" borderId="8" xfId="5" applyFont="1" applyFill="1" applyBorder="1" applyAlignment="1">
      <alignment horizontal="center" vertical="center" wrapText="1"/>
    </xf>
    <xf numFmtId="0" fontId="21" fillId="5" borderId="2" xfId="5" applyFont="1" applyFill="1" applyBorder="1" applyAlignment="1">
      <alignment horizontal="center" vertical="center" wrapText="1"/>
    </xf>
    <xf numFmtId="0" fontId="2" fillId="5" borderId="4" xfId="5" applyFont="1" applyFill="1" applyBorder="1" applyAlignment="1">
      <alignment horizontal="center" vertical="center" wrapText="1"/>
    </xf>
    <xf numFmtId="0" fontId="2" fillId="5" borderId="8" xfId="5" applyFont="1" applyFill="1" applyBorder="1" applyAlignment="1">
      <alignment horizontal="center" vertical="center" wrapText="1"/>
    </xf>
    <xf numFmtId="0" fontId="2" fillId="5" borderId="2" xfId="5" applyFont="1" applyFill="1" applyBorder="1" applyAlignment="1">
      <alignment horizontal="center" vertical="center" wrapText="1"/>
    </xf>
    <xf numFmtId="0" fontId="4" fillId="0" borderId="4" xfId="5" applyFont="1" applyBorder="1" applyAlignment="1">
      <alignment horizontal="center" vertical="center"/>
    </xf>
    <xf numFmtId="0" fontId="4" fillId="0" borderId="8" xfId="5" applyFont="1" applyBorder="1" applyAlignment="1">
      <alignment horizontal="center" vertical="center"/>
    </xf>
    <xf numFmtId="0" fontId="4" fillId="0" borderId="2" xfId="5" applyFont="1" applyBorder="1" applyAlignment="1">
      <alignment horizontal="center" vertical="center"/>
    </xf>
    <xf numFmtId="0" fontId="4" fillId="0" borderId="4" xfId="5" applyFont="1" applyBorder="1" applyAlignment="1">
      <alignment horizontal="left" vertical="center" wrapText="1"/>
    </xf>
    <xf numFmtId="0" fontId="4" fillId="0" borderId="8" xfId="5" applyFont="1" applyBorder="1" applyAlignment="1">
      <alignment horizontal="left" vertical="center" wrapText="1"/>
    </xf>
    <xf numFmtId="0" fontId="4" fillId="0" borderId="2" xfId="5" applyFont="1" applyBorder="1" applyAlignment="1">
      <alignment horizontal="left" vertical="center" wrapText="1"/>
    </xf>
    <xf numFmtId="0" fontId="4" fillId="0" borderId="4" xfId="5" applyFont="1" applyBorder="1" applyAlignment="1">
      <alignment horizontal="center" vertical="center" wrapText="1"/>
    </xf>
    <xf numFmtId="0" fontId="4" fillId="0" borderId="8" xfId="5" applyFont="1" applyBorder="1" applyAlignment="1">
      <alignment horizontal="center" vertical="center" wrapText="1"/>
    </xf>
    <xf numFmtId="0" fontId="4" fillId="0" borderId="2" xfId="5" applyFont="1" applyBorder="1" applyAlignment="1">
      <alignment horizontal="center" vertical="center" wrapText="1"/>
    </xf>
    <xf numFmtId="3" fontId="18" fillId="0" borderId="4" xfId="5" applyNumberFormat="1" applyFont="1" applyFill="1" applyBorder="1" applyAlignment="1">
      <alignment horizontal="justify" vertical="center" wrapText="1"/>
    </xf>
    <xf numFmtId="3" fontId="4" fillId="0" borderId="8" xfId="5" applyNumberFormat="1" applyFont="1" applyFill="1" applyBorder="1" applyAlignment="1">
      <alignment horizontal="justify" vertical="center" wrapText="1"/>
    </xf>
    <xf numFmtId="3" fontId="4" fillId="0" borderId="2" xfId="5" applyNumberFormat="1" applyFont="1" applyFill="1" applyBorder="1" applyAlignment="1">
      <alignment horizontal="justify" vertical="center" wrapText="1"/>
    </xf>
    <xf numFmtId="3" fontId="18" fillId="0" borderId="4" xfId="5" applyNumberFormat="1" applyFont="1" applyFill="1" applyBorder="1" applyAlignment="1">
      <alignment horizontal="center" vertical="center" wrapText="1"/>
    </xf>
    <xf numFmtId="3" fontId="18" fillId="0" borderId="8" xfId="5" applyNumberFormat="1" applyFont="1" applyFill="1" applyBorder="1" applyAlignment="1">
      <alignment horizontal="center" vertical="center" wrapText="1"/>
    </xf>
    <xf numFmtId="3" fontId="18" fillId="0" borderId="2" xfId="5" applyNumberFormat="1" applyFont="1" applyFill="1" applyBorder="1" applyAlignment="1">
      <alignment horizontal="center" vertical="center" wrapText="1"/>
    </xf>
    <xf numFmtId="3" fontId="2" fillId="4" borderId="4" xfId="5" applyNumberFormat="1" applyFont="1" applyFill="1" applyBorder="1" applyAlignment="1">
      <alignment horizontal="center" vertical="center" wrapText="1"/>
    </xf>
    <xf numFmtId="3" fontId="2" fillId="4" borderId="8" xfId="5" applyNumberFormat="1" applyFont="1" applyFill="1" applyBorder="1" applyAlignment="1">
      <alignment horizontal="center" vertical="center" wrapText="1"/>
    </xf>
    <xf numFmtId="3" fontId="2" fillId="4" borderId="2" xfId="5" applyNumberFormat="1" applyFont="1" applyFill="1" applyBorder="1" applyAlignment="1">
      <alignment horizontal="center" vertical="center" wrapText="1"/>
    </xf>
    <xf numFmtId="3" fontId="21" fillId="4" borderId="4" xfId="5" applyNumberFormat="1" applyFont="1" applyFill="1" applyBorder="1" applyAlignment="1">
      <alignment horizontal="center" vertical="center" wrapText="1"/>
    </xf>
    <xf numFmtId="3" fontId="21" fillId="4" borderId="8" xfId="5" applyNumberFormat="1" applyFont="1" applyFill="1" applyBorder="1" applyAlignment="1">
      <alignment horizontal="center" vertical="center" wrapText="1"/>
    </xf>
    <xf numFmtId="3" fontId="21" fillId="4" borderId="2" xfId="5" applyNumberFormat="1" applyFont="1" applyFill="1" applyBorder="1" applyAlignment="1">
      <alignment horizontal="center" vertical="center" wrapText="1"/>
    </xf>
    <xf numFmtId="3" fontId="4" fillId="0" borderId="4" xfId="5" applyNumberFormat="1" applyFont="1" applyFill="1" applyBorder="1" applyAlignment="1">
      <alignment horizontal="center" vertical="center" wrapText="1"/>
    </xf>
    <xf numFmtId="3" fontId="4" fillId="0" borderId="8" xfId="5" applyNumberFormat="1" applyFont="1" applyFill="1" applyBorder="1" applyAlignment="1">
      <alignment horizontal="center" vertical="center" wrapText="1"/>
    </xf>
    <xf numFmtId="3" fontId="4" fillId="0" borderId="2" xfId="5" applyNumberFormat="1" applyFont="1" applyFill="1" applyBorder="1" applyAlignment="1">
      <alignment horizontal="center" vertical="center" wrapText="1"/>
    </xf>
    <xf numFmtId="0" fontId="4" fillId="0" borderId="4" xfId="5" applyFont="1" applyFill="1" applyBorder="1" applyAlignment="1">
      <alignment horizontal="center" vertical="center"/>
    </xf>
    <xf numFmtId="0" fontId="4" fillId="0" borderId="8" xfId="5" applyFont="1" applyFill="1" applyBorder="1" applyAlignment="1">
      <alignment horizontal="center" vertical="center"/>
    </xf>
    <xf numFmtId="0" fontId="4" fillId="0" borderId="2" xfId="5" applyFont="1" applyFill="1" applyBorder="1" applyAlignment="1">
      <alignment horizontal="center" vertical="center"/>
    </xf>
    <xf numFmtId="0" fontId="4" fillId="0" borderId="4"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0" borderId="2" xfId="5" applyFont="1" applyFill="1" applyBorder="1" applyAlignment="1">
      <alignment horizontal="left" vertical="center" wrapText="1"/>
    </xf>
    <xf numFmtId="49" fontId="2" fillId="5" borderId="4" xfId="5" applyNumberFormat="1" applyFont="1" applyFill="1" applyBorder="1" applyAlignment="1">
      <alignment horizontal="center" vertical="center"/>
    </xf>
    <xf numFmtId="49" fontId="2" fillId="5" borderId="8" xfId="5" applyNumberFormat="1" applyFont="1" applyFill="1" applyBorder="1" applyAlignment="1">
      <alignment horizontal="center" vertical="center"/>
    </xf>
    <xf numFmtId="49" fontId="2" fillId="5" borderId="2" xfId="5" applyNumberFormat="1" applyFont="1" applyFill="1" applyBorder="1" applyAlignment="1">
      <alignment horizontal="center" vertical="center"/>
    </xf>
    <xf numFmtId="3" fontId="9" fillId="0" borderId="4" xfId="5" applyNumberFormat="1" applyFont="1" applyBorder="1" applyAlignment="1">
      <alignment horizontal="justify" vertical="top" wrapText="1"/>
    </xf>
    <xf numFmtId="3" fontId="9" fillId="0" borderId="8" xfId="5" applyNumberFormat="1" applyFont="1" applyBorder="1" applyAlignment="1">
      <alignment horizontal="justify" vertical="top" wrapText="1"/>
    </xf>
    <xf numFmtId="3" fontId="9" fillId="0" borderId="2" xfId="5" applyNumberFormat="1" applyFont="1" applyBorder="1" applyAlignment="1">
      <alignment horizontal="justify" vertical="top" wrapText="1"/>
    </xf>
    <xf numFmtId="3" fontId="18" fillId="0" borderId="4" xfId="5" applyNumberFormat="1" applyFont="1" applyBorder="1" applyAlignment="1">
      <alignment horizontal="center" vertical="center" wrapText="1"/>
    </xf>
    <xf numFmtId="3" fontId="18" fillId="0" borderId="8" xfId="5" applyNumberFormat="1" applyFont="1" applyBorder="1" applyAlignment="1">
      <alignment horizontal="center" vertical="center" wrapText="1"/>
    </xf>
    <xf numFmtId="3" fontId="18" fillId="0" borderId="2" xfId="5" applyNumberFormat="1" applyFont="1" applyBorder="1" applyAlignment="1">
      <alignment horizontal="center" vertical="center" wrapText="1"/>
    </xf>
    <xf numFmtId="3" fontId="9" fillId="0" borderId="4" xfId="5" applyNumberFormat="1" applyFont="1" applyBorder="1" applyAlignment="1">
      <alignment horizontal="center" vertical="center" wrapText="1"/>
    </xf>
    <xf numFmtId="3" fontId="9" fillId="0" borderId="8" xfId="5" applyNumberFormat="1" applyFont="1" applyBorder="1" applyAlignment="1">
      <alignment horizontal="center" vertical="center" wrapText="1"/>
    </xf>
    <xf numFmtId="3" fontId="9" fillId="0" borderId="2" xfId="5" applyNumberFormat="1" applyFont="1" applyBorder="1" applyAlignment="1">
      <alignment horizontal="center" vertical="center" wrapText="1"/>
    </xf>
    <xf numFmtId="1" fontId="4" fillId="2" borderId="4" xfId="5" applyNumberFormat="1" applyFont="1" applyFill="1" applyBorder="1" applyAlignment="1">
      <alignment horizontal="center" vertical="center" wrapText="1"/>
    </xf>
    <xf numFmtId="1" fontId="4" fillId="2" borderId="8" xfId="5" applyNumberFormat="1" applyFont="1" applyFill="1" applyBorder="1" applyAlignment="1">
      <alignment horizontal="center" vertical="center" wrapText="1"/>
    </xf>
    <xf numFmtId="1" fontId="4" fillId="2" borderId="2" xfId="5" applyNumberFormat="1" applyFont="1" applyFill="1" applyBorder="1" applyAlignment="1">
      <alignment horizontal="center" vertical="center" wrapText="1"/>
    </xf>
    <xf numFmtId="0" fontId="21" fillId="0" borderId="3" xfId="5" applyFont="1" applyFill="1" applyBorder="1" applyAlignment="1">
      <alignment horizontal="center" vertical="center" wrapText="1"/>
    </xf>
    <xf numFmtId="0" fontId="21" fillId="0" borderId="0" xfId="5" applyFont="1" applyFill="1" applyAlignment="1">
      <alignment horizontal="center" vertical="center" wrapText="1"/>
    </xf>
    <xf numFmtId="0" fontId="4" fillId="2" borderId="4" xfId="5" applyFont="1" applyFill="1" applyBorder="1" applyAlignment="1">
      <alignment horizontal="center" vertical="center" wrapText="1"/>
    </xf>
    <xf numFmtId="0" fontId="4" fillId="2" borderId="8" xfId="5" applyFont="1" applyFill="1" applyBorder="1" applyAlignment="1">
      <alignment horizontal="center" vertical="center" wrapText="1"/>
    </xf>
    <xf numFmtId="0" fontId="4" fillId="2" borderId="2" xfId="5" applyFont="1" applyFill="1" applyBorder="1" applyAlignment="1">
      <alignment horizontal="center" vertical="center" wrapText="1"/>
    </xf>
    <xf numFmtId="0" fontId="4" fillId="2" borderId="4" xfId="5" applyFont="1" applyFill="1" applyBorder="1" applyAlignment="1">
      <alignment horizontal="center" vertical="center"/>
    </xf>
    <xf numFmtId="0" fontId="4" fillId="2" borderId="8"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4" xfId="5" applyFont="1" applyFill="1" applyBorder="1" applyAlignment="1">
      <alignment horizontal="left" vertical="center" wrapText="1"/>
    </xf>
    <xf numFmtId="0" fontId="4" fillId="2" borderId="8" xfId="5" applyFont="1" applyFill="1" applyBorder="1" applyAlignment="1">
      <alignment horizontal="left" vertical="center" wrapText="1"/>
    </xf>
    <xf numFmtId="0" fontId="4" fillId="2" borderId="2" xfId="5" applyFont="1" applyFill="1" applyBorder="1" applyAlignment="1">
      <alignment horizontal="left" vertical="center" wrapText="1"/>
    </xf>
    <xf numFmtId="1" fontId="4" fillId="0" borderId="4" xfId="5" applyNumberFormat="1" applyFont="1" applyBorder="1" applyAlignment="1">
      <alignment horizontal="center" vertical="center" wrapText="1"/>
    </xf>
    <xf numFmtId="1" fontId="4" fillId="0" borderId="8" xfId="5" applyNumberFormat="1" applyFont="1" applyBorder="1" applyAlignment="1">
      <alignment horizontal="center" vertical="center" wrapText="1"/>
    </xf>
    <xf numFmtId="1" fontId="4" fillId="0" borderId="2" xfId="5" applyNumberFormat="1" applyFont="1" applyBorder="1" applyAlignment="1">
      <alignment horizontal="center" vertical="center" wrapText="1"/>
    </xf>
    <xf numFmtId="49" fontId="2" fillId="4" borderId="4" xfId="5" applyNumberFormat="1" applyFont="1" applyFill="1" applyBorder="1" applyAlignment="1">
      <alignment horizontal="center" vertical="center"/>
    </xf>
    <xf numFmtId="49" fontId="2" fillId="4" borderId="8" xfId="5" applyNumberFormat="1" applyFont="1" applyFill="1" applyBorder="1" applyAlignment="1">
      <alignment horizontal="center" vertical="center"/>
    </xf>
    <xf numFmtId="49" fontId="2" fillId="4" borderId="2" xfId="5" applyNumberFormat="1" applyFont="1" applyFill="1" applyBorder="1" applyAlignment="1">
      <alignment horizontal="center" vertical="center"/>
    </xf>
    <xf numFmtId="0" fontId="2" fillId="6" borderId="1" xfId="5" applyFont="1" applyFill="1" applyBorder="1" applyAlignment="1">
      <alignment horizontal="center" vertical="center" wrapText="1"/>
    </xf>
    <xf numFmtId="0" fontId="23" fillId="0" borderId="0" xfId="3" applyFont="1" applyAlignment="1">
      <alignment horizontal="left" vertical="center" wrapText="1"/>
    </xf>
    <xf numFmtId="4" fontId="23" fillId="0" borderId="0" xfId="4" applyNumberFormat="1" applyFont="1" applyAlignment="1">
      <alignment horizontal="left" vertical="center" wrapText="1"/>
    </xf>
    <xf numFmtId="3" fontId="2" fillId="0" borderId="4" xfId="5" applyNumberFormat="1" applyFont="1" applyBorder="1" applyAlignment="1">
      <alignment horizontal="center" vertical="center" wrapText="1"/>
    </xf>
    <xf numFmtId="3" fontId="2" fillId="0" borderId="8" xfId="5" applyNumberFormat="1" applyFont="1" applyBorder="1" applyAlignment="1">
      <alignment horizontal="center" vertical="center" wrapText="1"/>
    </xf>
    <xf numFmtId="3" fontId="2" fillId="0" borderId="2" xfId="5" applyNumberFormat="1" applyFont="1" applyBorder="1" applyAlignment="1">
      <alignment horizontal="center" vertical="center" wrapText="1"/>
    </xf>
    <xf numFmtId="49" fontId="4" fillId="0" borderId="4" xfId="5" applyNumberFormat="1" applyFont="1" applyFill="1" applyBorder="1" applyAlignment="1">
      <alignment horizontal="center" vertical="center"/>
    </xf>
    <xf numFmtId="49" fontId="4" fillId="0" borderId="8" xfId="5" applyNumberFormat="1" applyFont="1" applyFill="1" applyBorder="1" applyAlignment="1">
      <alignment horizontal="center" vertical="center"/>
    </xf>
    <xf numFmtId="49" fontId="4" fillId="0" borderId="2" xfId="5" applyNumberFormat="1" applyFont="1" applyFill="1" applyBorder="1" applyAlignment="1">
      <alignment horizontal="center" vertical="center"/>
    </xf>
    <xf numFmtId="0" fontId="4" fillId="0" borderId="9"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0" borderId="10" xfId="5" applyFont="1" applyFill="1" applyBorder="1" applyAlignment="1">
      <alignment horizontal="left" vertical="center" wrapText="1"/>
    </xf>
    <xf numFmtId="3" fontId="4" fillId="0" borderId="4" xfId="6" applyNumberFormat="1" applyFont="1" applyFill="1" applyBorder="1" applyAlignment="1">
      <alignment horizontal="center" vertical="center"/>
    </xf>
    <xf numFmtId="3" fontId="4" fillId="0" borderId="8" xfId="6" applyNumberFormat="1" applyFont="1" applyFill="1" applyBorder="1" applyAlignment="1">
      <alignment horizontal="center" vertical="center"/>
    </xf>
    <xf numFmtId="3" fontId="4" fillId="0" borderId="2" xfId="6" applyNumberFormat="1" applyFont="1" applyFill="1" applyBorder="1" applyAlignment="1">
      <alignment horizontal="center" vertical="center"/>
    </xf>
    <xf numFmtId="0" fontId="4" fillId="0" borderId="1" xfId="5" applyFont="1" applyFill="1" applyBorder="1" applyAlignment="1">
      <alignment horizontal="center" vertical="center" wrapText="1"/>
    </xf>
    <xf numFmtId="49" fontId="4" fillId="0" borderId="4" xfId="5" applyNumberFormat="1" applyFont="1" applyBorder="1" applyAlignment="1">
      <alignment horizontal="center" vertical="center"/>
    </xf>
    <xf numFmtId="49" fontId="4" fillId="0" borderId="8" xfId="5" applyNumberFormat="1" applyFont="1" applyBorder="1" applyAlignment="1">
      <alignment horizontal="center" vertical="center"/>
    </xf>
    <xf numFmtId="49" fontId="4" fillId="0" borderId="2" xfId="5" applyNumberFormat="1" applyFont="1" applyBorder="1" applyAlignment="1">
      <alignment horizontal="center" vertical="center"/>
    </xf>
    <xf numFmtId="0" fontId="6" fillId="2" borderId="1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7" fillId="0" borderId="0" xfId="0" applyFont="1" applyAlignment="1">
      <alignment horizontal="left" vertical="center"/>
    </xf>
    <xf numFmtId="0" fontId="6" fillId="2" borderId="0" xfId="0" applyFont="1" applyFill="1" applyBorder="1" applyAlignment="1">
      <alignment horizontal="center" vertical="center" wrapText="1"/>
    </xf>
    <xf numFmtId="0" fontId="5" fillId="2" borderId="4" xfId="0" applyFont="1" applyFill="1" applyBorder="1" applyAlignment="1">
      <alignment horizontal="center" vertical="top"/>
    </xf>
    <xf numFmtId="0" fontId="5" fillId="2" borderId="8" xfId="0" applyFont="1" applyFill="1" applyBorder="1" applyAlignment="1">
      <alignment horizontal="center" vertical="top"/>
    </xf>
    <xf numFmtId="0" fontId="5" fillId="2" borderId="2" xfId="0" applyFont="1" applyFill="1" applyBorder="1" applyAlignment="1">
      <alignment horizontal="center" vertical="top"/>
    </xf>
    <xf numFmtId="0" fontId="5" fillId="2" borderId="4"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2" xfId="0" applyFont="1" applyFill="1" applyBorder="1" applyAlignment="1">
      <alignment horizontal="center" vertical="top" wrapText="1"/>
    </xf>
    <xf numFmtId="0" fontId="6" fillId="2" borderId="5"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9" fillId="2" borderId="1" xfId="0" applyFont="1" applyFill="1" applyBorder="1" applyAlignment="1">
      <alignment horizontal="center" vertical="top" wrapText="1"/>
    </xf>
    <xf numFmtId="0" fontId="5" fillId="2" borderId="0" xfId="0" applyFont="1" applyFill="1" applyBorder="1" applyAlignment="1">
      <alignment horizontal="center" vertical="center" wrapText="1"/>
    </xf>
    <xf numFmtId="0" fontId="0" fillId="0" borderId="0" xfId="0" applyAlignment="1">
      <alignment wrapText="1"/>
    </xf>
    <xf numFmtId="0" fontId="0" fillId="0" borderId="5" xfId="0" applyBorder="1" applyAlignment="1">
      <alignment wrapText="1"/>
    </xf>
    <xf numFmtId="0" fontId="11" fillId="0" borderId="14" xfId="0" applyFont="1" applyBorder="1" applyAlignment="1">
      <alignment vertical="top" wrapText="1"/>
    </xf>
    <xf numFmtId="0" fontId="0" fillId="0" borderId="14" xfId="0" applyBorder="1" applyAlignment="1">
      <alignment vertical="top" wrapText="1"/>
    </xf>
    <xf numFmtId="0" fontId="0" fillId="0" borderId="0" xfId="0" applyAlignment="1">
      <alignment vertical="top" wrapText="1"/>
    </xf>
    <xf numFmtId="0" fontId="5" fillId="2" borderId="5" xfId="0" applyFont="1" applyFill="1" applyBorder="1" applyAlignment="1">
      <alignment horizontal="center" vertical="center" wrapText="1"/>
    </xf>
    <xf numFmtId="0" fontId="0" fillId="0" borderId="5" xfId="0"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2" borderId="1" xfId="0" applyFont="1" applyFill="1" applyBorder="1" applyAlignment="1">
      <alignment horizontal="center" vertical="top"/>
    </xf>
    <xf numFmtId="0" fontId="11" fillId="0" borderId="0" xfId="0" applyFont="1" applyAlignment="1">
      <alignment vertical="top" wrapText="1"/>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5"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7"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2" xfId="0" applyFont="1" applyFill="1" applyBorder="1" applyAlignment="1">
      <alignment horizontal="center" vertical="top" wrapText="1"/>
    </xf>
    <xf numFmtId="0" fontId="7" fillId="0" borderId="0" xfId="0" applyFont="1" applyAlignment="1">
      <alignment horizontal="left" wrapText="1"/>
    </xf>
    <xf numFmtId="0" fontId="2" fillId="0" borderId="5" xfId="0" applyFont="1" applyBorder="1" applyAlignment="1">
      <alignment horizontal="center" vertical="top" wrapText="1"/>
    </xf>
    <xf numFmtId="0" fontId="5" fillId="0" borderId="1" xfId="0" applyFont="1" applyFill="1" applyBorder="1" applyAlignment="1">
      <alignment horizontal="center" vertical="top" wrapText="1"/>
    </xf>
  </cellXfs>
  <cellStyles count="13">
    <cellStyle name="Обычный" xfId="0" builtinId="0"/>
    <cellStyle name="Обычный 10" xfId="5"/>
    <cellStyle name="Обычный 2" xfId="10"/>
    <cellStyle name="Обычный 2 2 3" xfId="11"/>
    <cellStyle name="Обычный 2 6" xfId="9"/>
    <cellStyle name="Обычный 37" xfId="8"/>
    <cellStyle name="Обычный 8" xfId="3"/>
    <cellStyle name="Обычный 9" xfId="1"/>
    <cellStyle name="Финансовый" xfId="12" builtinId="3"/>
    <cellStyle name="Финансовый 10" xfId="2"/>
    <cellStyle name="Финансовый 11" xfId="6"/>
    <cellStyle name="Финансовый 2 6" xfId="7"/>
    <cellStyle name="Финансовый 9"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view="pageBreakPreview" topLeftCell="A67" zoomScale="60" zoomScaleNormal="100" workbookViewId="0">
      <selection activeCell="E39" sqref="E39"/>
    </sheetView>
  </sheetViews>
  <sheetFormatPr defaultRowHeight="15.75" x14ac:dyDescent="0.25"/>
  <cols>
    <col min="1" max="1" width="7.42578125" style="239" customWidth="1"/>
    <col min="2" max="2" width="69.28515625" style="231" customWidth="1"/>
    <col min="3" max="3" width="16.5703125" style="231" customWidth="1"/>
    <col min="4" max="4" width="15.42578125" style="231" customWidth="1"/>
    <col min="5" max="5" width="11.140625" style="231" customWidth="1"/>
    <col min="6" max="6" width="13.28515625" style="231" customWidth="1"/>
    <col min="7" max="7" width="30.140625" style="231" customWidth="1"/>
    <col min="8" max="8" width="9.140625" style="231"/>
    <col min="9" max="9" width="13.28515625" style="231" bestFit="1" customWidth="1"/>
    <col min="10" max="10" width="17.7109375" style="231" customWidth="1"/>
    <col min="11" max="11" width="10.85546875" style="231" bestFit="1" customWidth="1"/>
    <col min="12" max="16384" width="9.140625" style="231"/>
  </cols>
  <sheetData>
    <row r="1" spans="1:11" ht="38.25" customHeight="1" x14ac:dyDescent="0.25">
      <c r="A1" s="246" t="s">
        <v>511</v>
      </c>
      <c r="B1" s="246"/>
      <c r="C1" s="246"/>
      <c r="D1" s="246"/>
      <c r="E1" s="246"/>
      <c r="F1" s="246"/>
      <c r="G1" s="246"/>
    </row>
    <row r="2" spans="1:11" ht="52.5" customHeight="1" x14ac:dyDescent="0.25">
      <c r="A2" s="247" t="s">
        <v>510</v>
      </c>
      <c r="B2" s="247"/>
      <c r="C2" s="247"/>
      <c r="D2" s="247"/>
      <c r="E2" s="247"/>
      <c r="F2" s="247"/>
      <c r="G2" s="247"/>
      <c r="H2" s="232"/>
    </row>
    <row r="3" spans="1:11" ht="16.5" customHeight="1" x14ac:dyDescent="0.25">
      <c r="A3" s="248" t="s">
        <v>48</v>
      </c>
      <c r="B3" s="249" t="s">
        <v>0</v>
      </c>
      <c r="C3" s="249" t="s">
        <v>512</v>
      </c>
      <c r="D3" s="249"/>
      <c r="E3" s="249"/>
      <c r="F3" s="249"/>
      <c r="G3" s="249"/>
    </row>
    <row r="4" spans="1:11" ht="43.5" customHeight="1" x14ac:dyDescent="0.25">
      <c r="A4" s="248"/>
      <c r="B4" s="249"/>
      <c r="C4" s="249" t="s">
        <v>110</v>
      </c>
      <c r="D4" s="250"/>
      <c r="E4" s="249" t="s">
        <v>1</v>
      </c>
      <c r="F4" s="250"/>
      <c r="G4" s="251" t="s">
        <v>2</v>
      </c>
      <c r="K4" s="233"/>
    </row>
    <row r="5" spans="1:11" ht="27.75" customHeight="1" x14ac:dyDescent="0.25">
      <c r="A5" s="248"/>
      <c r="B5" s="249"/>
      <c r="C5" s="234" t="s">
        <v>400</v>
      </c>
      <c r="D5" s="235" t="s">
        <v>401</v>
      </c>
      <c r="E5" s="235" t="s">
        <v>14</v>
      </c>
      <c r="F5" s="235" t="s">
        <v>290</v>
      </c>
      <c r="G5" s="252"/>
      <c r="J5" s="233"/>
    </row>
    <row r="6" spans="1:11" x14ac:dyDescent="0.25">
      <c r="A6" s="243" t="s">
        <v>108</v>
      </c>
      <c r="B6" s="244"/>
      <c r="C6" s="236">
        <f>SUM(C7:C86)</f>
        <v>864528.29066100949</v>
      </c>
      <c r="D6" s="236">
        <f>SUM(D7:D86)</f>
        <v>798776.66535666678</v>
      </c>
      <c r="E6" s="237"/>
      <c r="F6" s="237"/>
      <c r="G6" s="237"/>
      <c r="J6" s="233"/>
    </row>
    <row r="7" spans="1:11" ht="31.5" x14ac:dyDescent="0.25">
      <c r="A7" s="221">
        <v>1</v>
      </c>
      <c r="B7" s="222" t="s">
        <v>431</v>
      </c>
      <c r="C7" s="223">
        <v>5176.9847980985078</v>
      </c>
      <c r="D7" s="223">
        <v>5174.9394299999994</v>
      </c>
      <c r="E7" s="223">
        <v>2025</v>
      </c>
      <c r="F7" s="223">
        <v>2025</v>
      </c>
      <c r="G7" s="223" t="s">
        <v>396</v>
      </c>
      <c r="I7" s="233"/>
    </row>
    <row r="8" spans="1:11" ht="31.5" x14ac:dyDescent="0.25">
      <c r="A8" s="224">
        <f>A7+1</f>
        <v>2</v>
      </c>
      <c r="B8" s="225" t="s">
        <v>432</v>
      </c>
      <c r="C8" s="223">
        <v>883.40141429532309</v>
      </c>
      <c r="D8" s="223">
        <v>783.18841000000009</v>
      </c>
      <c r="E8" s="223">
        <v>2025</v>
      </c>
      <c r="F8" s="223">
        <v>2025</v>
      </c>
      <c r="G8" s="223" t="s">
        <v>396</v>
      </c>
      <c r="I8" s="233"/>
    </row>
    <row r="9" spans="1:11" x14ac:dyDescent="0.25">
      <c r="A9" s="224">
        <f t="shared" ref="A9:A72" si="0">A8+1</f>
        <v>3</v>
      </c>
      <c r="B9" s="225" t="s">
        <v>433</v>
      </c>
      <c r="C9" s="223">
        <v>62.913201659315412</v>
      </c>
      <c r="D9" s="223">
        <v>62.302699999999994</v>
      </c>
      <c r="E9" s="223">
        <v>2025</v>
      </c>
      <c r="F9" s="223">
        <v>2025</v>
      </c>
      <c r="G9" s="223" t="s">
        <v>396</v>
      </c>
      <c r="I9" s="233"/>
    </row>
    <row r="10" spans="1:11" ht="47.25" x14ac:dyDescent="0.25">
      <c r="A10" s="224">
        <f t="shared" si="0"/>
        <v>4</v>
      </c>
      <c r="B10" s="225" t="s">
        <v>434</v>
      </c>
      <c r="C10" s="223">
        <v>3497.1236403578209</v>
      </c>
      <c r="D10" s="223">
        <v>3466.77126</v>
      </c>
      <c r="E10" s="223">
        <v>2025</v>
      </c>
      <c r="F10" s="223">
        <v>2025</v>
      </c>
      <c r="G10" s="223" t="s">
        <v>396</v>
      </c>
      <c r="I10" s="233"/>
    </row>
    <row r="11" spans="1:11" ht="47.25" x14ac:dyDescent="0.25">
      <c r="A11" s="224">
        <f t="shared" si="0"/>
        <v>5</v>
      </c>
      <c r="B11" s="225" t="s">
        <v>435</v>
      </c>
      <c r="C11" s="223">
        <v>3570.0795956130864</v>
      </c>
      <c r="D11" s="223">
        <v>3541.2852700000008</v>
      </c>
      <c r="E11" s="223">
        <v>2025</v>
      </c>
      <c r="F11" s="223">
        <v>2025</v>
      </c>
      <c r="G11" s="223" t="s">
        <v>396</v>
      </c>
      <c r="I11" s="233"/>
    </row>
    <row r="12" spans="1:11" ht="47.25" x14ac:dyDescent="0.25">
      <c r="A12" s="224">
        <f t="shared" si="0"/>
        <v>6</v>
      </c>
      <c r="B12" s="225" t="s">
        <v>436</v>
      </c>
      <c r="C12" s="223">
        <v>3676.822414267835</v>
      </c>
      <c r="D12" s="223">
        <v>3648.4662600000001</v>
      </c>
      <c r="E12" s="223">
        <v>2025</v>
      </c>
      <c r="F12" s="223">
        <v>2025</v>
      </c>
      <c r="G12" s="223" t="s">
        <v>396</v>
      </c>
      <c r="I12" s="233"/>
    </row>
    <row r="13" spans="1:11" ht="47.25" x14ac:dyDescent="0.25">
      <c r="A13" s="224">
        <f t="shared" si="0"/>
        <v>7</v>
      </c>
      <c r="B13" s="225" t="s">
        <v>437</v>
      </c>
      <c r="C13" s="223">
        <v>3497.1236403578209</v>
      </c>
      <c r="D13" s="223">
        <v>3467.7512500000003</v>
      </c>
      <c r="E13" s="223">
        <v>2025</v>
      </c>
      <c r="F13" s="223">
        <v>2025</v>
      </c>
      <c r="G13" s="223" t="s">
        <v>396</v>
      </c>
      <c r="I13" s="233"/>
    </row>
    <row r="14" spans="1:11" ht="31.5" x14ac:dyDescent="0.25">
      <c r="A14" s="224">
        <f t="shared" si="0"/>
        <v>8</v>
      </c>
      <c r="B14" s="225" t="s">
        <v>438</v>
      </c>
      <c r="C14" s="223">
        <v>6008.9733081491931</v>
      </c>
      <c r="D14" s="223">
        <v>6006.5992300000007</v>
      </c>
      <c r="E14" s="223">
        <v>2025</v>
      </c>
      <c r="F14" s="223">
        <v>2025</v>
      </c>
      <c r="G14" s="223" t="s">
        <v>396</v>
      </c>
      <c r="I14" s="233"/>
    </row>
    <row r="15" spans="1:11" ht="31.5" x14ac:dyDescent="0.25">
      <c r="A15" s="224">
        <f t="shared" si="0"/>
        <v>9</v>
      </c>
      <c r="B15" s="225" t="s">
        <v>439</v>
      </c>
      <c r="C15" s="223">
        <v>10282.884192535081</v>
      </c>
      <c r="D15" s="223">
        <v>10278.821540000001</v>
      </c>
      <c r="E15" s="223">
        <v>2025</v>
      </c>
      <c r="F15" s="223">
        <v>2025</v>
      </c>
      <c r="G15" s="223" t="s">
        <v>396</v>
      </c>
      <c r="I15" s="233"/>
    </row>
    <row r="16" spans="1:11" ht="31.5" x14ac:dyDescent="0.25">
      <c r="A16" s="224">
        <f t="shared" si="0"/>
        <v>10</v>
      </c>
      <c r="B16" s="225" t="s">
        <v>440</v>
      </c>
      <c r="C16" s="223">
        <v>5819.94399184965</v>
      </c>
      <c r="D16" s="223">
        <v>5817.6445999999996</v>
      </c>
      <c r="E16" s="223">
        <v>2025</v>
      </c>
      <c r="F16" s="223">
        <v>2025</v>
      </c>
      <c r="G16" s="223" t="s">
        <v>396</v>
      </c>
      <c r="I16" s="233"/>
    </row>
    <row r="17" spans="1:9" ht="31.5" x14ac:dyDescent="0.25">
      <c r="A17" s="224">
        <f t="shared" si="0"/>
        <v>11</v>
      </c>
      <c r="B17" s="225" t="s">
        <v>441</v>
      </c>
      <c r="C17" s="223">
        <v>5821.9292566048252</v>
      </c>
      <c r="D17" s="223">
        <v>5819.6290800000006</v>
      </c>
      <c r="E17" s="223">
        <v>2025</v>
      </c>
      <c r="F17" s="223">
        <v>2025</v>
      </c>
      <c r="G17" s="223" t="s">
        <v>396</v>
      </c>
      <c r="I17" s="233"/>
    </row>
    <row r="18" spans="1:9" ht="31.5" x14ac:dyDescent="0.25">
      <c r="A18" s="224">
        <f t="shared" si="0"/>
        <v>12</v>
      </c>
      <c r="B18" s="225" t="s">
        <v>442</v>
      </c>
      <c r="C18" s="223">
        <v>6206.6192389736125</v>
      </c>
      <c r="D18" s="223">
        <v>6204.1670800000002</v>
      </c>
      <c r="E18" s="223">
        <v>2025</v>
      </c>
      <c r="F18" s="223">
        <v>2025</v>
      </c>
      <c r="G18" s="223" t="s">
        <v>396</v>
      </c>
      <c r="I18" s="233"/>
    </row>
    <row r="19" spans="1:9" ht="31.5" x14ac:dyDescent="0.25">
      <c r="A19" s="224">
        <f t="shared" si="0"/>
        <v>13</v>
      </c>
      <c r="B19" s="225" t="s">
        <v>443</v>
      </c>
      <c r="C19" s="223">
        <v>8437.4792187847524</v>
      </c>
      <c r="D19" s="223">
        <v>8434.1456699999999</v>
      </c>
      <c r="E19" s="223">
        <v>2025</v>
      </c>
      <c r="F19" s="223">
        <v>2025</v>
      </c>
      <c r="G19" s="223" t="s">
        <v>396</v>
      </c>
      <c r="I19" s="233"/>
    </row>
    <row r="20" spans="1:9" ht="31.5" x14ac:dyDescent="0.25">
      <c r="A20" s="224">
        <f t="shared" si="0"/>
        <v>14</v>
      </c>
      <c r="B20" s="225" t="s">
        <v>444</v>
      </c>
      <c r="C20" s="223">
        <v>6204.0836337852888</v>
      </c>
      <c r="D20" s="223">
        <v>6201.6324699999996</v>
      </c>
      <c r="E20" s="223">
        <v>2025</v>
      </c>
      <c r="F20" s="223">
        <v>2025</v>
      </c>
      <c r="G20" s="223" t="s">
        <v>396</v>
      </c>
      <c r="I20" s="233"/>
    </row>
    <row r="21" spans="1:9" ht="31.5" x14ac:dyDescent="0.25">
      <c r="A21" s="224">
        <f t="shared" si="0"/>
        <v>15</v>
      </c>
      <c r="B21" s="225" t="s">
        <v>445</v>
      </c>
      <c r="C21" s="223">
        <v>5819.94399184965</v>
      </c>
      <c r="D21" s="223">
        <v>5817.6445999999996</v>
      </c>
      <c r="E21" s="223">
        <v>2025</v>
      </c>
      <c r="F21" s="223">
        <v>2025</v>
      </c>
      <c r="G21" s="223" t="s">
        <v>396</v>
      </c>
      <c r="I21" s="233"/>
    </row>
    <row r="22" spans="1:9" ht="47.25" x14ac:dyDescent="0.25">
      <c r="A22" s="224">
        <f t="shared" si="0"/>
        <v>16</v>
      </c>
      <c r="B22" s="225" t="s">
        <v>446</v>
      </c>
      <c r="C22" s="223">
        <v>1529.0315262954161</v>
      </c>
      <c r="D22" s="223">
        <v>1355.4238500000001</v>
      </c>
      <c r="E22" s="223">
        <v>2025</v>
      </c>
      <c r="F22" s="223">
        <v>2025</v>
      </c>
      <c r="G22" s="223" t="s">
        <v>396</v>
      </c>
      <c r="I22" s="233"/>
    </row>
    <row r="23" spans="1:9" ht="47.25" x14ac:dyDescent="0.25">
      <c r="A23" s="224">
        <f t="shared" si="0"/>
        <v>17</v>
      </c>
      <c r="B23" s="225" t="s">
        <v>447</v>
      </c>
      <c r="C23" s="223">
        <v>136.26429124759181</v>
      </c>
      <c r="D23" s="223">
        <v>59.469609999999996</v>
      </c>
      <c r="E23" s="223">
        <v>2025</v>
      </c>
      <c r="F23" s="223">
        <v>2025</v>
      </c>
      <c r="G23" s="223" t="s">
        <v>396</v>
      </c>
      <c r="I23" s="233"/>
    </row>
    <row r="24" spans="1:9" ht="47.25" x14ac:dyDescent="0.25">
      <c r="A24" s="224">
        <f t="shared" si="0"/>
        <v>18</v>
      </c>
      <c r="B24" s="225" t="s">
        <v>448</v>
      </c>
      <c r="C24" s="223">
        <v>1839.1852180366852</v>
      </c>
      <c r="D24" s="223">
        <v>1158.78712</v>
      </c>
      <c r="E24" s="223">
        <v>2025</v>
      </c>
      <c r="F24" s="223">
        <v>2025</v>
      </c>
      <c r="G24" s="223" t="s">
        <v>396</v>
      </c>
      <c r="I24" s="233"/>
    </row>
    <row r="25" spans="1:9" ht="47.25" x14ac:dyDescent="0.25">
      <c r="A25" s="224">
        <f t="shared" si="0"/>
        <v>19</v>
      </c>
      <c r="B25" s="225" t="s">
        <v>449</v>
      </c>
      <c r="C25" s="223">
        <v>2274.0672577075838</v>
      </c>
      <c r="D25" s="223">
        <v>1553.3914300000001</v>
      </c>
      <c r="E25" s="223">
        <v>2025</v>
      </c>
      <c r="F25" s="223">
        <v>2025</v>
      </c>
      <c r="G25" s="223" t="s">
        <v>396</v>
      </c>
      <c r="I25" s="233"/>
    </row>
    <row r="26" spans="1:9" ht="31.5" x14ac:dyDescent="0.25">
      <c r="A26" s="224">
        <f t="shared" si="0"/>
        <v>20</v>
      </c>
      <c r="B26" s="225" t="s">
        <v>450</v>
      </c>
      <c r="C26" s="223">
        <v>1648.5705173700903</v>
      </c>
      <c r="D26" s="223">
        <v>1017.1063299999998</v>
      </c>
      <c r="E26" s="223">
        <v>2025</v>
      </c>
      <c r="F26" s="223">
        <v>2025</v>
      </c>
      <c r="G26" s="223" t="s">
        <v>396</v>
      </c>
      <c r="I26" s="233"/>
    </row>
    <row r="27" spans="1:9" ht="63" x14ac:dyDescent="0.25">
      <c r="A27" s="224">
        <f t="shared" si="0"/>
        <v>21</v>
      </c>
      <c r="B27" s="225" t="s">
        <v>451</v>
      </c>
      <c r="C27" s="223">
        <v>1301.4359681191554</v>
      </c>
      <c r="D27" s="223">
        <v>1023.5487300000001</v>
      </c>
      <c r="E27" s="223">
        <v>2025</v>
      </c>
      <c r="F27" s="223">
        <v>2025</v>
      </c>
      <c r="G27" s="223" t="s">
        <v>396</v>
      </c>
      <c r="I27" s="233"/>
    </row>
    <row r="28" spans="1:9" ht="63" x14ac:dyDescent="0.25">
      <c r="A28" s="224">
        <f t="shared" si="0"/>
        <v>22</v>
      </c>
      <c r="B28" s="225" t="s">
        <v>452</v>
      </c>
      <c r="C28" s="223">
        <v>952.32625210264507</v>
      </c>
      <c r="D28" s="223">
        <v>375.30401000000001</v>
      </c>
      <c r="E28" s="223">
        <v>2025</v>
      </c>
      <c r="F28" s="223">
        <v>2025</v>
      </c>
      <c r="G28" s="223" t="s">
        <v>396</v>
      </c>
      <c r="I28" s="233"/>
    </row>
    <row r="29" spans="1:9" ht="63" x14ac:dyDescent="0.25">
      <c r="A29" s="224">
        <f t="shared" si="0"/>
        <v>23</v>
      </c>
      <c r="B29" s="225" t="s">
        <v>453</v>
      </c>
      <c r="C29" s="223">
        <v>1303.762373256955</v>
      </c>
      <c r="D29" s="223">
        <v>1266.3885000000002</v>
      </c>
      <c r="E29" s="223">
        <v>2025</v>
      </c>
      <c r="F29" s="223">
        <v>2025</v>
      </c>
      <c r="G29" s="223" t="s">
        <v>396</v>
      </c>
      <c r="I29" s="233"/>
    </row>
    <row r="30" spans="1:9" ht="31.5" x14ac:dyDescent="0.25">
      <c r="A30" s="224">
        <f t="shared" si="0"/>
        <v>24</v>
      </c>
      <c r="B30" s="225" t="s">
        <v>454</v>
      </c>
      <c r="C30" s="223">
        <v>2620.8776614923891</v>
      </c>
      <c r="D30" s="223">
        <f>3414.68917/2</f>
        <v>1707.3445850000001</v>
      </c>
      <c r="E30" s="223">
        <v>2025</v>
      </c>
      <c r="F30" s="223">
        <v>2025</v>
      </c>
      <c r="G30" s="223" t="s">
        <v>396</v>
      </c>
      <c r="I30" s="233"/>
    </row>
    <row r="31" spans="1:9" ht="31.5" x14ac:dyDescent="0.25">
      <c r="A31" s="224">
        <f t="shared" si="0"/>
        <v>25</v>
      </c>
      <c r="B31" s="225" t="s">
        <v>455</v>
      </c>
      <c r="C31" s="223">
        <v>2620.8776614923891</v>
      </c>
      <c r="D31" s="223">
        <f>3414.68917/2</f>
        <v>1707.3445850000001</v>
      </c>
      <c r="E31" s="223">
        <v>2025</v>
      </c>
      <c r="F31" s="223">
        <v>2025</v>
      </c>
      <c r="G31" s="223" t="s">
        <v>396</v>
      </c>
      <c r="I31" s="233"/>
    </row>
    <row r="32" spans="1:9" ht="47.25" x14ac:dyDescent="0.25">
      <c r="A32" s="224">
        <f t="shared" si="0"/>
        <v>26</v>
      </c>
      <c r="B32" s="225" t="s">
        <v>456</v>
      </c>
      <c r="C32" s="223">
        <v>402.9966277129169</v>
      </c>
      <c r="D32" s="223">
        <v>403.10597999999999</v>
      </c>
      <c r="E32" s="223">
        <v>2025</v>
      </c>
      <c r="F32" s="223">
        <v>2025</v>
      </c>
      <c r="G32" s="223" t="s">
        <v>396</v>
      </c>
      <c r="I32" s="233"/>
    </row>
    <row r="33" spans="1:9" ht="47.25" x14ac:dyDescent="0.25">
      <c r="A33" s="224">
        <f t="shared" si="0"/>
        <v>27</v>
      </c>
      <c r="B33" s="225" t="s">
        <v>457</v>
      </c>
      <c r="C33" s="223">
        <v>394.29720967332946</v>
      </c>
      <c r="D33" s="223">
        <v>395.90905999999995</v>
      </c>
      <c r="E33" s="223">
        <v>2025</v>
      </c>
      <c r="F33" s="223">
        <v>2025</v>
      </c>
      <c r="G33" s="223" t="s">
        <v>396</v>
      </c>
      <c r="I33" s="233"/>
    </row>
    <row r="34" spans="1:9" ht="47.25" x14ac:dyDescent="0.25">
      <c r="A34" s="224">
        <f t="shared" si="0"/>
        <v>28</v>
      </c>
      <c r="B34" s="225" t="s">
        <v>458</v>
      </c>
      <c r="C34" s="223">
        <v>519.63547617474183</v>
      </c>
      <c r="D34" s="223">
        <v>521.76597000000004</v>
      </c>
      <c r="E34" s="223">
        <v>2025</v>
      </c>
      <c r="F34" s="223">
        <v>2025</v>
      </c>
      <c r="G34" s="223" t="s">
        <v>396</v>
      </c>
      <c r="I34" s="233"/>
    </row>
    <row r="35" spans="1:9" ht="47.25" x14ac:dyDescent="0.25">
      <c r="A35" s="224">
        <f t="shared" si="0"/>
        <v>29</v>
      </c>
      <c r="B35" s="225" t="s">
        <v>459</v>
      </c>
      <c r="C35" s="223">
        <v>403.71459477340989</v>
      </c>
      <c r="D35" s="223">
        <v>404.80365999999998</v>
      </c>
      <c r="E35" s="223">
        <v>2025</v>
      </c>
      <c r="F35" s="223">
        <v>2025</v>
      </c>
      <c r="G35" s="223" t="s">
        <v>396</v>
      </c>
      <c r="I35" s="233"/>
    </row>
    <row r="36" spans="1:9" ht="47.25" x14ac:dyDescent="0.25">
      <c r="A36" s="224">
        <f t="shared" si="0"/>
        <v>30</v>
      </c>
      <c r="B36" s="225" t="s">
        <v>460</v>
      </c>
      <c r="C36" s="223">
        <v>1807.6411181271521</v>
      </c>
      <c r="D36" s="223">
        <v>1764.75668</v>
      </c>
      <c r="E36" s="223">
        <v>2025</v>
      </c>
      <c r="F36" s="223">
        <v>2025</v>
      </c>
      <c r="G36" s="223" t="s">
        <v>396</v>
      </c>
      <c r="I36" s="233"/>
    </row>
    <row r="37" spans="1:9" ht="31.5" x14ac:dyDescent="0.25">
      <c r="A37" s="224">
        <f t="shared" si="0"/>
        <v>31</v>
      </c>
      <c r="B37" s="225" t="s">
        <v>461</v>
      </c>
      <c r="C37" s="223">
        <v>3046.259512548495</v>
      </c>
      <c r="D37" s="223">
        <v>302.66190000000006</v>
      </c>
      <c r="E37" s="223">
        <v>2025</v>
      </c>
      <c r="F37" s="223">
        <v>2025</v>
      </c>
      <c r="G37" s="223" t="s">
        <v>396</v>
      </c>
      <c r="I37" s="233"/>
    </row>
    <row r="38" spans="1:9" ht="31.5" x14ac:dyDescent="0.25">
      <c r="A38" s="224">
        <f t="shared" si="0"/>
        <v>32</v>
      </c>
      <c r="B38" s="225" t="s">
        <v>462</v>
      </c>
      <c r="C38" s="223">
        <v>978.67493636346387</v>
      </c>
      <c r="D38" s="223">
        <v>751.6081999999999</v>
      </c>
      <c r="E38" s="223">
        <v>2025</v>
      </c>
      <c r="F38" s="223">
        <v>2025</v>
      </c>
      <c r="G38" s="223" t="s">
        <v>396</v>
      </c>
      <c r="I38" s="233"/>
    </row>
    <row r="39" spans="1:9" ht="31.5" x14ac:dyDescent="0.25">
      <c r="A39" s="224">
        <f t="shared" si="0"/>
        <v>33</v>
      </c>
      <c r="B39" s="225" t="s">
        <v>463</v>
      </c>
      <c r="C39" s="223">
        <v>7757.1816986921367</v>
      </c>
      <c r="D39" s="223">
        <v>1006.4190600000001</v>
      </c>
      <c r="E39" s="223">
        <v>2025</v>
      </c>
      <c r="F39" s="223">
        <v>2025</v>
      </c>
      <c r="G39" s="223" t="s">
        <v>396</v>
      </c>
      <c r="I39" s="233"/>
    </row>
    <row r="40" spans="1:9" ht="31.5" x14ac:dyDescent="0.25">
      <c r="A40" s="224">
        <f t="shared" si="0"/>
        <v>34</v>
      </c>
      <c r="B40" s="225" t="s">
        <v>464</v>
      </c>
      <c r="C40" s="223">
        <v>322.94784456327409</v>
      </c>
      <c r="D40" s="223">
        <v>381.45052000000004</v>
      </c>
      <c r="E40" s="223">
        <v>2025</v>
      </c>
      <c r="F40" s="223">
        <v>2025</v>
      </c>
      <c r="G40" s="223" t="s">
        <v>396</v>
      </c>
      <c r="I40" s="233"/>
    </row>
    <row r="41" spans="1:9" ht="47.25" x14ac:dyDescent="0.25">
      <c r="A41" s="224">
        <f t="shared" si="0"/>
        <v>35</v>
      </c>
      <c r="B41" s="225" t="s">
        <v>465</v>
      </c>
      <c r="C41" s="223">
        <v>3780.6519629232571</v>
      </c>
      <c r="D41" s="223">
        <v>2289.8263700000002</v>
      </c>
      <c r="E41" s="223">
        <v>2025</v>
      </c>
      <c r="F41" s="223">
        <v>2025</v>
      </c>
      <c r="G41" s="223" t="s">
        <v>396</v>
      </c>
      <c r="I41" s="233"/>
    </row>
    <row r="42" spans="1:9" ht="47.25" x14ac:dyDescent="0.25">
      <c r="A42" s="224">
        <f t="shared" si="0"/>
        <v>36</v>
      </c>
      <c r="B42" s="225" t="s">
        <v>466</v>
      </c>
      <c r="C42" s="223">
        <v>3545.0709145720616</v>
      </c>
      <c r="D42" s="223">
        <v>1277.8753600000002</v>
      </c>
      <c r="E42" s="223">
        <v>2025</v>
      </c>
      <c r="F42" s="223">
        <v>2025</v>
      </c>
      <c r="G42" s="226" t="s">
        <v>396</v>
      </c>
      <c r="I42" s="233"/>
    </row>
    <row r="43" spans="1:9" ht="31.5" x14ac:dyDescent="0.25">
      <c r="A43" s="224">
        <f t="shared" si="0"/>
        <v>37</v>
      </c>
      <c r="B43" s="225" t="s">
        <v>467</v>
      </c>
      <c r="C43" s="223">
        <v>4973.7758848039693</v>
      </c>
      <c r="D43" s="223">
        <v>1602.04591</v>
      </c>
      <c r="E43" s="223">
        <v>2025</v>
      </c>
      <c r="F43" s="223">
        <v>2025</v>
      </c>
      <c r="G43" s="223" t="s">
        <v>396</v>
      </c>
      <c r="I43" s="233"/>
    </row>
    <row r="44" spans="1:9" x14ac:dyDescent="0.25">
      <c r="A44" s="224">
        <f t="shared" si="0"/>
        <v>38</v>
      </c>
      <c r="B44" s="225" t="s">
        <v>468</v>
      </c>
      <c r="C44" s="223">
        <v>4540.7700516005752</v>
      </c>
      <c r="D44" s="223">
        <v>5759.8953199999996</v>
      </c>
      <c r="E44" s="223">
        <v>2025</v>
      </c>
      <c r="F44" s="223">
        <v>2025</v>
      </c>
      <c r="G44" s="223" t="s">
        <v>396</v>
      </c>
      <c r="I44" s="233"/>
    </row>
    <row r="45" spans="1:9" x14ac:dyDescent="0.25">
      <c r="A45" s="224">
        <f t="shared" si="0"/>
        <v>39</v>
      </c>
      <c r="B45" s="225" t="s">
        <v>469</v>
      </c>
      <c r="C45" s="223">
        <v>1147.527459645132</v>
      </c>
      <c r="D45" s="223">
        <v>806.91857999999991</v>
      </c>
      <c r="E45" s="223">
        <v>2025</v>
      </c>
      <c r="F45" s="223">
        <v>2025</v>
      </c>
      <c r="G45" s="223" t="s">
        <v>396</v>
      </c>
      <c r="I45" s="233"/>
    </row>
    <row r="46" spans="1:9" x14ac:dyDescent="0.25">
      <c r="A46" s="224">
        <f t="shared" si="0"/>
        <v>40</v>
      </c>
      <c r="B46" s="225" t="s">
        <v>470</v>
      </c>
      <c r="C46" s="223">
        <v>4586.1433482660177</v>
      </c>
      <c r="D46" s="223">
        <v>567.41216000000009</v>
      </c>
      <c r="E46" s="223">
        <v>2025</v>
      </c>
      <c r="F46" s="223">
        <v>2025</v>
      </c>
      <c r="G46" s="223" t="s">
        <v>513</v>
      </c>
      <c r="I46" s="233"/>
    </row>
    <row r="47" spans="1:9" ht="47.25" x14ac:dyDescent="0.25">
      <c r="A47" s="224">
        <f t="shared" si="0"/>
        <v>41</v>
      </c>
      <c r="B47" s="225" t="s">
        <v>471</v>
      </c>
      <c r="C47" s="223">
        <v>1412.7178330986808</v>
      </c>
      <c r="D47" s="223">
        <v>1050.0613000000001</v>
      </c>
      <c r="E47" s="223">
        <v>2025</v>
      </c>
      <c r="F47" s="223">
        <v>2025</v>
      </c>
      <c r="G47" s="223" t="s">
        <v>396</v>
      </c>
      <c r="I47" s="233"/>
    </row>
    <row r="48" spans="1:9" ht="31.5" x14ac:dyDescent="0.25">
      <c r="A48" s="224">
        <f t="shared" si="0"/>
        <v>42</v>
      </c>
      <c r="B48" s="225" t="s">
        <v>472</v>
      </c>
      <c r="C48" s="223">
        <v>8957.2479884222012</v>
      </c>
      <c r="D48" s="223">
        <v>335.43333000000001</v>
      </c>
      <c r="E48" s="223">
        <v>2025</v>
      </c>
      <c r="F48" s="223">
        <v>2025</v>
      </c>
      <c r="G48" s="223" t="s">
        <v>513</v>
      </c>
      <c r="I48" s="233"/>
    </row>
    <row r="49" spans="1:11" ht="47.25" x14ac:dyDescent="0.25">
      <c r="A49" s="224">
        <f t="shared" si="0"/>
        <v>43</v>
      </c>
      <c r="B49" s="225" t="s">
        <v>473</v>
      </c>
      <c r="C49" s="223">
        <v>1324.5250213373986</v>
      </c>
      <c r="D49" s="223">
        <v>1128.8649399999999</v>
      </c>
      <c r="E49" s="223">
        <v>2025</v>
      </c>
      <c r="F49" s="223">
        <v>2025</v>
      </c>
      <c r="G49" s="223" t="s">
        <v>396</v>
      </c>
      <c r="I49" s="233"/>
    </row>
    <row r="50" spans="1:11" ht="31.5" x14ac:dyDescent="0.25">
      <c r="A50" s="224">
        <f t="shared" si="0"/>
        <v>44</v>
      </c>
      <c r="B50" s="225" t="s">
        <v>474</v>
      </c>
      <c r="C50" s="223">
        <v>2548.7527707811264</v>
      </c>
      <c r="D50" s="223">
        <v>1073.10663</v>
      </c>
      <c r="E50" s="223">
        <v>2025</v>
      </c>
      <c r="F50" s="223">
        <v>2025</v>
      </c>
      <c r="G50" s="223" t="s">
        <v>396</v>
      </c>
      <c r="I50" s="233"/>
    </row>
    <row r="51" spans="1:11" ht="47.25" x14ac:dyDescent="0.25">
      <c r="A51" s="224">
        <f t="shared" si="0"/>
        <v>45</v>
      </c>
      <c r="B51" s="225" t="s">
        <v>475</v>
      </c>
      <c r="C51" s="223">
        <v>603.33123914999044</v>
      </c>
      <c r="D51" s="223">
        <v>539.66685000000018</v>
      </c>
      <c r="E51" s="223">
        <v>2025</v>
      </c>
      <c r="F51" s="223">
        <v>2025</v>
      </c>
      <c r="G51" s="223" t="s">
        <v>396</v>
      </c>
      <c r="I51" s="233"/>
    </row>
    <row r="52" spans="1:11" ht="47.25" x14ac:dyDescent="0.25">
      <c r="A52" s="224">
        <f t="shared" si="0"/>
        <v>46</v>
      </c>
      <c r="B52" s="225" t="s">
        <v>476</v>
      </c>
      <c r="C52" s="223">
        <v>558.69046074805385</v>
      </c>
      <c r="D52" s="223">
        <v>400.09709999999995</v>
      </c>
      <c r="E52" s="223">
        <v>2025</v>
      </c>
      <c r="F52" s="223">
        <v>2025</v>
      </c>
      <c r="G52" s="223" t="s">
        <v>396</v>
      </c>
      <c r="I52" s="233"/>
    </row>
    <row r="53" spans="1:11" ht="47.25" x14ac:dyDescent="0.25">
      <c r="A53" s="224">
        <f t="shared" si="0"/>
        <v>47</v>
      </c>
      <c r="B53" s="225" t="s">
        <v>477</v>
      </c>
      <c r="C53" s="223">
        <v>1250.6582274202983</v>
      </c>
      <c r="D53" s="223">
        <v>827.56841000000009</v>
      </c>
      <c r="E53" s="223">
        <v>2025</v>
      </c>
      <c r="F53" s="223">
        <v>2025</v>
      </c>
      <c r="G53" s="223" t="s">
        <v>396</v>
      </c>
      <c r="I53" s="233"/>
    </row>
    <row r="54" spans="1:11" ht="31.5" x14ac:dyDescent="0.25">
      <c r="A54" s="224">
        <f t="shared" si="0"/>
        <v>48</v>
      </c>
      <c r="B54" s="225" t="s">
        <v>478</v>
      </c>
      <c r="C54" s="223">
        <v>1090.450593034383</v>
      </c>
      <c r="D54" s="223">
        <v>775.61676</v>
      </c>
      <c r="E54" s="223">
        <v>2025</v>
      </c>
      <c r="F54" s="223">
        <v>2025</v>
      </c>
      <c r="G54" s="223" t="s">
        <v>396</v>
      </c>
      <c r="I54" s="233"/>
    </row>
    <row r="55" spans="1:11" ht="47.25" x14ac:dyDescent="0.25">
      <c r="A55" s="224">
        <f t="shared" si="0"/>
        <v>49</v>
      </c>
      <c r="B55" s="225" t="s">
        <v>479</v>
      </c>
      <c r="C55" s="223">
        <v>126526.545051717</v>
      </c>
      <c r="D55" s="223">
        <f>(96546.76541+3217.7494+2136.92379)*0+103408.36182</f>
        <v>103408.36182000001</v>
      </c>
      <c r="E55" s="223">
        <v>2025</v>
      </c>
      <c r="F55" s="223">
        <v>2025</v>
      </c>
      <c r="G55" s="223" t="s">
        <v>396</v>
      </c>
      <c r="I55" s="233"/>
      <c r="J55" s="238"/>
      <c r="K55" s="238"/>
    </row>
    <row r="56" spans="1:11" x14ac:dyDescent="0.25">
      <c r="A56" s="224">
        <f t="shared" si="0"/>
        <v>50</v>
      </c>
      <c r="B56" s="225" t="s">
        <v>480</v>
      </c>
      <c r="C56" s="223">
        <v>1615.6783358490827</v>
      </c>
      <c r="D56" s="223">
        <v>1770.0867399999997</v>
      </c>
      <c r="E56" s="223">
        <v>2025</v>
      </c>
      <c r="F56" s="223">
        <v>2025</v>
      </c>
      <c r="G56" s="223" t="s">
        <v>396</v>
      </c>
      <c r="I56" s="233"/>
    </row>
    <row r="57" spans="1:11" ht="31.5" x14ac:dyDescent="0.25">
      <c r="A57" s="224">
        <f t="shared" si="0"/>
        <v>51</v>
      </c>
      <c r="B57" s="225" t="s">
        <v>481</v>
      </c>
      <c r="C57" s="223">
        <v>43653.91298620934</v>
      </c>
      <c r="D57" s="223">
        <v>41036.899670000006</v>
      </c>
      <c r="E57" s="223">
        <v>2025</v>
      </c>
      <c r="F57" s="223">
        <v>2025</v>
      </c>
      <c r="G57" s="223" t="s">
        <v>396</v>
      </c>
      <c r="I57" s="233"/>
    </row>
    <row r="58" spans="1:11" x14ac:dyDescent="0.25">
      <c r="A58" s="224">
        <f t="shared" si="0"/>
        <v>52</v>
      </c>
      <c r="B58" s="225" t="s">
        <v>482</v>
      </c>
      <c r="C58" s="223">
        <v>17896.639116152994</v>
      </c>
      <c r="D58" s="223">
        <v>17060.740980000002</v>
      </c>
      <c r="E58" s="223">
        <v>2025</v>
      </c>
      <c r="F58" s="223">
        <v>2025</v>
      </c>
      <c r="G58" s="223" t="s">
        <v>396</v>
      </c>
      <c r="I58" s="233"/>
    </row>
    <row r="59" spans="1:11" ht="31.5" x14ac:dyDescent="0.25">
      <c r="A59" s="224">
        <f t="shared" si="0"/>
        <v>53</v>
      </c>
      <c r="B59" s="225" t="s">
        <v>483</v>
      </c>
      <c r="C59" s="223">
        <v>7167.3884201800292</v>
      </c>
      <c r="D59" s="223">
        <v>7092.0726600000007</v>
      </c>
      <c r="E59" s="223">
        <v>2025</v>
      </c>
      <c r="F59" s="223">
        <v>2025</v>
      </c>
      <c r="G59" s="223" t="s">
        <v>396</v>
      </c>
      <c r="I59" s="233"/>
    </row>
    <row r="60" spans="1:11" ht="31.5" x14ac:dyDescent="0.25">
      <c r="A60" s="224">
        <f t="shared" si="0"/>
        <v>54</v>
      </c>
      <c r="B60" s="225" t="s">
        <v>484</v>
      </c>
      <c r="C60" s="223">
        <v>7068.5927193397401</v>
      </c>
      <c r="D60" s="223">
        <v>0</v>
      </c>
      <c r="E60" s="223">
        <v>2025</v>
      </c>
      <c r="F60" s="223">
        <v>2025</v>
      </c>
      <c r="G60" s="223" t="s">
        <v>485</v>
      </c>
      <c r="I60" s="233"/>
    </row>
    <row r="61" spans="1:11" ht="31.5" x14ac:dyDescent="0.25">
      <c r="A61" s="224">
        <f t="shared" si="0"/>
        <v>55</v>
      </c>
      <c r="B61" s="225" t="s">
        <v>486</v>
      </c>
      <c r="C61" s="223">
        <v>11269.543205354936</v>
      </c>
      <c r="D61" s="223">
        <v>11313.54961</v>
      </c>
      <c r="E61" s="223">
        <v>2025</v>
      </c>
      <c r="F61" s="223">
        <v>2025</v>
      </c>
      <c r="G61" s="223" t="s">
        <v>396</v>
      </c>
      <c r="I61" s="233"/>
    </row>
    <row r="62" spans="1:11" ht="47.25" x14ac:dyDescent="0.25">
      <c r="A62" s="224">
        <f t="shared" si="0"/>
        <v>56</v>
      </c>
      <c r="B62" s="225" t="s">
        <v>487</v>
      </c>
      <c r="C62" s="223">
        <v>358.01917223975818</v>
      </c>
      <c r="D62" s="223">
        <v>357.87771999999995</v>
      </c>
      <c r="E62" s="223">
        <v>2025</v>
      </c>
      <c r="F62" s="223">
        <v>2025</v>
      </c>
      <c r="G62" s="223" t="s">
        <v>396</v>
      </c>
      <c r="I62" s="233"/>
    </row>
    <row r="63" spans="1:11" ht="31.5" x14ac:dyDescent="0.25">
      <c r="A63" s="224">
        <f t="shared" si="0"/>
        <v>57</v>
      </c>
      <c r="B63" s="225" t="s">
        <v>488</v>
      </c>
      <c r="C63" s="223">
        <v>9003.7674069071363</v>
      </c>
      <c r="D63" s="223">
        <v>9272.4868299999998</v>
      </c>
      <c r="E63" s="223">
        <v>2025</v>
      </c>
      <c r="F63" s="223">
        <v>2025</v>
      </c>
      <c r="G63" s="223" t="s">
        <v>396</v>
      </c>
      <c r="I63" s="233"/>
    </row>
    <row r="64" spans="1:11" ht="31.5" x14ac:dyDescent="0.25">
      <c r="A64" s="224">
        <f t="shared" si="0"/>
        <v>58</v>
      </c>
      <c r="B64" s="225" t="s">
        <v>149</v>
      </c>
      <c r="C64" s="223">
        <v>212397.0459</v>
      </c>
      <c r="D64" s="223">
        <f>205389.18021*0+221770.8861</f>
        <v>221770.8861</v>
      </c>
      <c r="E64" s="223">
        <v>2025</v>
      </c>
      <c r="F64" s="223">
        <v>2025</v>
      </c>
      <c r="G64" s="223" t="s">
        <v>396</v>
      </c>
      <c r="I64" s="233"/>
    </row>
    <row r="65" spans="1:9" ht="31.5" x14ac:dyDescent="0.25">
      <c r="A65" s="224">
        <f t="shared" si="0"/>
        <v>59</v>
      </c>
      <c r="B65" s="225" t="s">
        <v>489</v>
      </c>
      <c r="C65" s="223">
        <v>60129.925226586303</v>
      </c>
      <c r="D65" s="223">
        <v>58966.387999999999</v>
      </c>
      <c r="E65" s="223">
        <v>2025</v>
      </c>
      <c r="F65" s="223">
        <v>2025</v>
      </c>
      <c r="G65" s="223" t="s">
        <v>396</v>
      </c>
      <c r="I65" s="233"/>
    </row>
    <row r="66" spans="1:9" ht="31.5" x14ac:dyDescent="0.25">
      <c r="A66" s="224">
        <f t="shared" si="0"/>
        <v>60</v>
      </c>
      <c r="B66" s="225" t="s">
        <v>490</v>
      </c>
      <c r="C66" s="223">
        <v>735.28236666666703</v>
      </c>
      <c r="D66" s="223">
        <v>1183.0956100000001</v>
      </c>
      <c r="E66" s="223">
        <v>2025</v>
      </c>
      <c r="F66" s="223">
        <v>2025</v>
      </c>
      <c r="G66" s="223" t="s">
        <v>396</v>
      </c>
      <c r="I66" s="233"/>
    </row>
    <row r="67" spans="1:9" ht="31.5" x14ac:dyDescent="0.25">
      <c r="A67" s="224">
        <f t="shared" si="0"/>
        <v>61</v>
      </c>
      <c r="B67" s="225" t="s">
        <v>491</v>
      </c>
      <c r="C67" s="223">
        <v>35175.805497163703</v>
      </c>
      <c r="D67" s="223">
        <v>31056.900289999998</v>
      </c>
      <c r="E67" s="223">
        <v>2025</v>
      </c>
      <c r="F67" s="223">
        <v>2025</v>
      </c>
      <c r="G67" s="223" t="s">
        <v>396</v>
      </c>
      <c r="I67" s="233"/>
    </row>
    <row r="68" spans="1:9" ht="31.5" x14ac:dyDescent="0.25">
      <c r="A68" s="224">
        <f t="shared" si="0"/>
        <v>62</v>
      </c>
      <c r="B68" s="225" t="s">
        <v>492</v>
      </c>
      <c r="C68" s="223">
        <v>40122.578276006971</v>
      </c>
      <c r="D68" s="223">
        <v>39840.367960000003</v>
      </c>
      <c r="E68" s="223">
        <v>2025</v>
      </c>
      <c r="F68" s="223">
        <v>2025</v>
      </c>
      <c r="G68" s="223" t="s">
        <v>396</v>
      </c>
      <c r="I68" s="233"/>
    </row>
    <row r="69" spans="1:9" ht="31.5" x14ac:dyDescent="0.25">
      <c r="A69" s="224">
        <f t="shared" si="0"/>
        <v>63</v>
      </c>
      <c r="B69" s="225" t="s">
        <v>493</v>
      </c>
      <c r="C69" s="223">
        <v>2438.4081018829602</v>
      </c>
      <c r="D69" s="223">
        <v>5043.0251799999996</v>
      </c>
      <c r="E69" s="223">
        <v>2025</v>
      </c>
      <c r="F69" s="223">
        <v>2025</v>
      </c>
      <c r="G69" s="223" t="s">
        <v>396</v>
      </c>
      <c r="I69" s="233"/>
    </row>
    <row r="70" spans="1:9" ht="47.25" x14ac:dyDescent="0.25">
      <c r="A70" s="224">
        <f t="shared" si="0"/>
        <v>64</v>
      </c>
      <c r="B70" s="225" t="s">
        <v>494</v>
      </c>
      <c r="C70" s="223">
        <v>19012.975988050399</v>
      </c>
      <c r="D70" s="223">
        <v>19521.491711666666</v>
      </c>
      <c r="E70" s="223">
        <v>2025</v>
      </c>
      <c r="F70" s="223">
        <v>2025</v>
      </c>
      <c r="G70" s="223" t="s">
        <v>396</v>
      </c>
      <c r="I70" s="233"/>
    </row>
    <row r="71" spans="1:9" ht="47.25" x14ac:dyDescent="0.25">
      <c r="A71" s="224">
        <f t="shared" si="0"/>
        <v>65</v>
      </c>
      <c r="B71" s="225" t="s">
        <v>495</v>
      </c>
      <c r="C71" s="223">
        <v>15790.049621227081</v>
      </c>
      <c r="D71" s="223">
        <v>15633.159000000003</v>
      </c>
      <c r="E71" s="223">
        <v>2025</v>
      </c>
      <c r="F71" s="223">
        <v>2025</v>
      </c>
      <c r="G71" s="223" t="s">
        <v>396</v>
      </c>
      <c r="I71" s="233"/>
    </row>
    <row r="72" spans="1:9" ht="31.5" x14ac:dyDescent="0.25">
      <c r="A72" s="224">
        <f t="shared" si="0"/>
        <v>66</v>
      </c>
      <c r="B72" s="225" t="s">
        <v>496</v>
      </c>
      <c r="C72" s="223">
        <v>3281.1185546433571</v>
      </c>
      <c r="D72" s="223">
        <v>3279.82222</v>
      </c>
      <c r="E72" s="223">
        <v>2025</v>
      </c>
      <c r="F72" s="223">
        <v>2025</v>
      </c>
      <c r="G72" s="223" t="s">
        <v>396</v>
      </c>
      <c r="I72" s="233"/>
    </row>
    <row r="73" spans="1:9" ht="31.5" x14ac:dyDescent="0.25">
      <c r="A73" s="224">
        <f t="shared" ref="A73:A86" si="1">A72+1</f>
        <v>67</v>
      </c>
      <c r="B73" s="225" t="s">
        <v>497</v>
      </c>
      <c r="C73" s="223">
        <v>28661.607572704623</v>
      </c>
      <c r="D73" s="223">
        <v>27018.516000000003</v>
      </c>
      <c r="E73" s="223">
        <v>2025</v>
      </c>
      <c r="F73" s="223">
        <v>2025</v>
      </c>
      <c r="G73" s="223" t="s">
        <v>396</v>
      </c>
      <c r="I73" s="233"/>
    </row>
    <row r="74" spans="1:9" ht="31.5" x14ac:dyDescent="0.25">
      <c r="A74" s="224">
        <f t="shared" si="1"/>
        <v>68</v>
      </c>
      <c r="B74" s="225" t="s">
        <v>498</v>
      </c>
      <c r="C74" s="223">
        <v>9285.9153342943791</v>
      </c>
      <c r="D74" s="223">
        <v>9282.2465799999991</v>
      </c>
      <c r="E74" s="223">
        <v>2025</v>
      </c>
      <c r="F74" s="223">
        <v>2025</v>
      </c>
      <c r="G74" s="223" t="s">
        <v>396</v>
      </c>
      <c r="I74" s="233"/>
    </row>
    <row r="75" spans="1:9" ht="31.5" x14ac:dyDescent="0.25">
      <c r="A75" s="224">
        <f t="shared" si="1"/>
        <v>69</v>
      </c>
      <c r="B75" s="225" t="s">
        <v>499</v>
      </c>
      <c r="C75" s="223">
        <v>9202.9532811454119</v>
      </c>
      <c r="D75" s="223">
        <v>9199.3173000000024</v>
      </c>
      <c r="E75" s="223">
        <v>2025</v>
      </c>
      <c r="F75" s="223">
        <v>2025</v>
      </c>
      <c r="G75" s="223" t="s">
        <v>396</v>
      </c>
      <c r="I75" s="233"/>
    </row>
    <row r="76" spans="1:9" ht="31.5" x14ac:dyDescent="0.25">
      <c r="A76" s="224">
        <f t="shared" si="1"/>
        <v>70</v>
      </c>
      <c r="B76" s="225" t="s">
        <v>500</v>
      </c>
      <c r="C76" s="223">
        <v>5983.6505796316396</v>
      </c>
      <c r="D76" s="223">
        <v>1554.7732100000001</v>
      </c>
      <c r="E76" s="223">
        <v>2025</v>
      </c>
      <c r="F76" s="223">
        <v>2025</v>
      </c>
      <c r="G76" s="223" t="s">
        <v>396</v>
      </c>
      <c r="I76" s="233"/>
    </row>
    <row r="77" spans="1:9" ht="47.25" x14ac:dyDescent="0.25">
      <c r="A77" s="224">
        <f t="shared" si="1"/>
        <v>71</v>
      </c>
      <c r="B77" s="225" t="s">
        <v>501</v>
      </c>
      <c r="C77" s="223">
        <v>1660.4467629375411</v>
      </c>
      <c r="D77" s="223">
        <v>1602.7283500000001</v>
      </c>
      <c r="E77" s="223">
        <v>2025</v>
      </c>
      <c r="F77" s="223">
        <v>2025</v>
      </c>
      <c r="G77" s="223" t="s">
        <v>396</v>
      </c>
      <c r="I77" s="233"/>
    </row>
    <row r="78" spans="1:9" ht="31.5" x14ac:dyDescent="0.25">
      <c r="A78" s="224">
        <f t="shared" si="1"/>
        <v>72</v>
      </c>
      <c r="B78" s="225" t="s">
        <v>502</v>
      </c>
      <c r="C78" s="223">
        <v>268.43788690860578</v>
      </c>
      <c r="D78" s="223">
        <v>268.33182999999997</v>
      </c>
      <c r="E78" s="223">
        <v>2025</v>
      </c>
      <c r="F78" s="223">
        <v>2025</v>
      </c>
      <c r="G78" s="223" t="s">
        <v>396</v>
      </c>
      <c r="I78" s="233"/>
    </row>
    <row r="79" spans="1:9" ht="31.5" x14ac:dyDescent="0.25">
      <c r="A79" s="224">
        <f t="shared" si="1"/>
        <v>73</v>
      </c>
      <c r="B79" s="225" t="s">
        <v>503</v>
      </c>
      <c r="C79" s="223">
        <v>4922.3348886234799</v>
      </c>
      <c r="D79" s="223">
        <v>19625.61</v>
      </c>
      <c r="E79" s="223">
        <v>2025</v>
      </c>
      <c r="F79" s="223">
        <v>2025</v>
      </c>
      <c r="G79" s="223" t="s">
        <v>396</v>
      </c>
      <c r="I79" s="233"/>
    </row>
    <row r="80" spans="1:9" ht="31.5" x14ac:dyDescent="0.25">
      <c r="A80" s="224">
        <f t="shared" si="1"/>
        <v>74</v>
      </c>
      <c r="B80" s="225" t="s">
        <v>504</v>
      </c>
      <c r="C80" s="223">
        <v>4478.4190656101782</v>
      </c>
      <c r="D80" s="223">
        <v>4434.9610583333333</v>
      </c>
      <c r="E80" s="223">
        <v>2025</v>
      </c>
      <c r="F80" s="223">
        <v>2025</v>
      </c>
      <c r="G80" s="223" t="s">
        <v>396</v>
      </c>
      <c r="I80" s="233"/>
    </row>
    <row r="81" spans="1:11" ht="31.5" x14ac:dyDescent="0.25">
      <c r="A81" s="224">
        <f t="shared" si="1"/>
        <v>75</v>
      </c>
      <c r="B81" s="225" t="s">
        <v>505</v>
      </c>
      <c r="C81" s="223">
        <v>6921.622539519225</v>
      </c>
      <c r="D81" s="223">
        <v>6854.4443900000006</v>
      </c>
      <c r="E81" s="223">
        <v>2025</v>
      </c>
      <c r="F81" s="223">
        <v>2025</v>
      </c>
      <c r="G81" s="226" t="s">
        <v>396</v>
      </c>
      <c r="I81" s="233"/>
    </row>
    <row r="82" spans="1:11" ht="31.5" x14ac:dyDescent="0.25">
      <c r="A82" s="224">
        <f t="shared" si="1"/>
        <v>76</v>
      </c>
      <c r="B82" s="225" t="s">
        <v>506</v>
      </c>
      <c r="C82" s="223">
        <v>4759.8853181115483</v>
      </c>
      <c r="D82" s="223">
        <v>4407.9370000000008</v>
      </c>
      <c r="E82" s="223">
        <v>2025</v>
      </c>
      <c r="F82" s="223">
        <v>2025</v>
      </c>
      <c r="G82" s="226" t="s">
        <v>396</v>
      </c>
      <c r="I82" s="233"/>
    </row>
    <row r="83" spans="1:11" ht="31.5" x14ac:dyDescent="0.25">
      <c r="A83" s="224">
        <f t="shared" si="1"/>
        <v>77</v>
      </c>
      <c r="B83" s="225" t="s">
        <v>507</v>
      </c>
      <c r="C83" s="223">
        <v>3724.6848653694447</v>
      </c>
      <c r="D83" s="223">
        <v>3501.8969999999995</v>
      </c>
      <c r="E83" s="223">
        <v>2025</v>
      </c>
      <c r="F83" s="223">
        <v>2025</v>
      </c>
      <c r="G83" s="223" t="s">
        <v>396</v>
      </c>
      <c r="I83" s="233"/>
    </row>
    <row r="84" spans="1:11" ht="47.25" x14ac:dyDescent="0.25">
      <c r="A84" s="224">
        <f t="shared" si="1"/>
        <v>78</v>
      </c>
      <c r="B84" s="225" t="s">
        <v>147</v>
      </c>
      <c r="C84" s="223">
        <v>3171.9288633333299</v>
      </c>
      <c r="D84" s="223">
        <v>2973.0801900000001</v>
      </c>
      <c r="E84" s="223">
        <v>2025</v>
      </c>
      <c r="F84" s="223">
        <v>2025</v>
      </c>
      <c r="G84" s="223" t="s">
        <v>396</v>
      </c>
      <c r="I84" s="233"/>
    </row>
    <row r="85" spans="1:11" ht="31.5" x14ac:dyDescent="0.25">
      <c r="A85" s="224">
        <f t="shared" si="1"/>
        <v>79</v>
      </c>
      <c r="B85" s="225" t="s">
        <v>508</v>
      </c>
      <c r="C85" s="223">
        <v>17869.323630172003</v>
      </c>
      <c r="D85" s="223">
        <v>8429.6926966666815</v>
      </c>
      <c r="E85" s="223">
        <v>2025</v>
      </c>
      <c r="F85" s="223">
        <v>2025</v>
      </c>
      <c r="G85" s="223" t="s">
        <v>396</v>
      </c>
      <c r="I85" s="233"/>
      <c r="J85" s="238"/>
      <c r="K85" s="238"/>
    </row>
    <row r="86" spans="1:11" ht="31.5" x14ac:dyDescent="0.25">
      <c r="A86" s="224">
        <f t="shared" si="1"/>
        <v>80</v>
      </c>
      <c r="B86" s="225" t="s">
        <v>148</v>
      </c>
      <c r="C86" s="223">
        <v>2827.4370877358947</v>
      </c>
      <c r="D86" s="223">
        <v>1699.95</v>
      </c>
      <c r="E86" s="223">
        <v>2025</v>
      </c>
      <c r="F86" s="223">
        <v>2025</v>
      </c>
      <c r="G86" s="223" t="s">
        <v>396</v>
      </c>
      <c r="I86" s="233"/>
    </row>
    <row r="87" spans="1:11" x14ac:dyDescent="0.25">
      <c r="A87" s="227"/>
      <c r="B87" s="228"/>
      <c r="C87" s="229"/>
      <c r="D87" s="229"/>
      <c r="E87" s="230"/>
      <c r="F87" s="230"/>
      <c r="G87" s="230"/>
      <c r="I87" s="238"/>
      <c r="J87" s="238"/>
      <c r="K87" s="238"/>
    </row>
    <row r="88" spans="1:11" ht="50.25" customHeight="1" x14ac:dyDescent="0.25">
      <c r="A88" s="245" t="s">
        <v>509</v>
      </c>
      <c r="B88" s="245"/>
      <c r="C88" s="245"/>
      <c r="D88" s="245"/>
      <c r="E88" s="245"/>
      <c r="F88" s="245"/>
      <c r="G88" s="245"/>
    </row>
  </sheetData>
  <mergeCells count="10">
    <mergeCell ref="A6:B6"/>
    <mergeCell ref="A88:G88"/>
    <mergeCell ref="A1:G1"/>
    <mergeCell ref="A2:G2"/>
    <mergeCell ref="A3:A5"/>
    <mergeCell ref="B3:B5"/>
    <mergeCell ref="C3:G3"/>
    <mergeCell ref="C4:D4"/>
    <mergeCell ref="E4:F4"/>
    <mergeCell ref="G4:G5"/>
  </mergeCell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view="pageBreakPreview" zoomScale="77" zoomScaleNormal="100" zoomScaleSheetLayoutView="77" workbookViewId="0">
      <selection activeCell="D13" sqref="D13:D16"/>
    </sheetView>
  </sheetViews>
  <sheetFormatPr defaultRowHeight="15" x14ac:dyDescent="0.25"/>
  <cols>
    <col min="2" max="2" width="42" customWidth="1"/>
    <col min="5" max="5" width="11.7109375" customWidth="1"/>
    <col min="6" max="6" width="26.140625" customWidth="1"/>
    <col min="7" max="7" width="24.5703125" customWidth="1"/>
    <col min="8" max="9" width="23.5703125" customWidth="1"/>
    <col min="10" max="10" width="33.7109375" customWidth="1"/>
    <col min="11" max="11" width="24.42578125" hidden="1" customWidth="1"/>
    <col min="12" max="21" width="0" hidden="1" customWidth="1"/>
    <col min="22" max="22" width="16.7109375" customWidth="1"/>
  </cols>
  <sheetData>
    <row r="1" spans="1:10" s="59" customFormat="1" ht="20.25" customHeight="1" x14ac:dyDescent="0.25">
      <c r="A1" s="253" t="s">
        <v>402</v>
      </c>
      <c r="B1" s="253"/>
      <c r="C1" s="253"/>
      <c r="D1" s="253"/>
      <c r="E1" s="253"/>
      <c r="F1" s="253"/>
      <c r="G1" s="253"/>
      <c r="H1" s="253"/>
      <c r="I1" s="253"/>
    </row>
    <row r="2" spans="1:10" s="59" customFormat="1" ht="15.75" customHeight="1" x14ac:dyDescent="0.25">
      <c r="A2" s="254" t="s">
        <v>119</v>
      </c>
      <c r="B2" s="254"/>
      <c r="C2" s="254"/>
      <c r="D2" s="254"/>
      <c r="E2" s="254"/>
      <c r="F2" s="254"/>
      <c r="G2" s="254"/>
      <c r="H2" s="254"/>
      <c r="I2" s="254"/>
    </row>
    <row r="3" spans="1:10" s="59" customFormat="1" ht="18.75" customHeight="1" x14ac:dyDescent="0.25">
      <c r="A3" s="255" t="s">
        <v>143</v>
      </c>
      <c r="B3" s="256"/>
      <c r="C3" s="256"/>
      <c r="D3" s="256"/>
      <c r="E3" s="256"/>
      <c r="F3" s="256"/>
      <c r="G3" s="256"/>
      <c r="H3" s="256"/>
      <c r="I3" s="257"/>
    </row>
    <row r="4" spans="1:10" s="46" customFormat="1" ht="15" customHeight="1" x14ac:dyDescent="0.25">
      <c r="A4" s="258" t="s">
        <v>7</v>
      </c>
      <c r="B4" s="259" t="s">
        <v>8</v>
      </c>
      <c r="C4" s="259" t="s">
        <v>9</v>
      </c>
      <c r="D4" s="259"/>
      <c r="E4" s="260" t="s">
        <v>10</v>
      </c>
      <c r="F4" s="259" t="s">
        <v>11</v>
      </c>
      <c r="G4" s="270" t="s">
        <v>27</v>
      </c>
      <c r="H4" s="271"/>
      <c r="I4" s="274" t="s">
        <v>29</v>
      </c>
      <c r="J4" s="267" t="s">
        <v>2</v>
      </c>
    </row>
    <row r="5" spans="1:10" s="46" customFormat="1" ht="15" customHeight="1" x14ac:dyDescent="0.25">
      <c r="A5" s="258"/>
      <c r="B5" s="259"/>
      <c r="C5" s="259"/>
      <c r="D5" s="259"/>
      <c r="E5" s="261"/>
      <c r="F5" s="259"/>
      <c r="G5" s="272"/>
      <c r="H5" s="273"/>
      <c r="I5" s="275"/>
      <c r="J5" s="268"/>
    </row>
    <row r="6" spans="1:10" s="46" customFormat="1" ht="45.75" customHeight="1" x14ac:dyDescent="0.25">
      <c r="A6" s="258"/>
      <c r="B6" s="259"/>
      <c r="C6" s="54" t="s">
        <v>12</v>
      </c>
      <c r="D6" s="55" t="s">
        <v>13</v>
      </c>
      <c r="E6" s="262"/>
      <c r="F6" s="259"/>
      <c r="G6" s="56" t="s">
        <v>403</v>
      </c>
      <c r="H6" s="50" t="s">
        <v>404</v>
      </c>
      <c r="I6" s="276"/>
      <c r="J6" s="269"/>
    </row>
    <row r="7" spans="1:10" x14ac:dyDescent="0.25">
      <c r="A7" s="1" t="s">
        <v>15</v>
      </c>
      <c r="B7" s="1" t="s">
        <v>16</v>
      </c>
      <c r="C7" s="1">
        <v>4</v>
      </c>
      <c r="D7" s="1">
        <v>5</v>
      </c>
      <c r="E7" s="1">
        <v>6</v>
      </c>
      <c r="F7" s="1">
        <v>7</v>
      </c>
      <c r="G7" s="1">
        <v>8</v>
      </c>
      <c r="H7" s="1">
        <v>9</v>
      </c>
      <c r="I7" s="1">
        <v>10</v>
      </c>
      <c r="J7" s="2">
        <v>11</v>
      </c>
    </row>
    <row r="8" spans="1:10" s="21" customFormat="1" ht="15.75" customHeight="1" x14ac:dyDescent="0.25">
      <c r="A8" s="263" t="s">
        <v>264</v>
      </c>
      <c r="B8" s="288" t="s">
        <v>263</v>
      </c>
      <c r="C8" s="291" t="s">
        <v>22</v>
      </c>
      <c r="D8" s="274">
        <v>1.1499999999999999</v>
      </c>
      <c r="E8" s="260" t="s">
        <v>265</v>
      </c>
      <c r="F8" s="280" t="s">
        <v>17</v>
      </c>
      <c r="G8" s="283">
        <v>2917.6</v>
      </c>
      <c r="H8" s="285">
        <f>H12</f>
        <v>0</v>
      </c>
      <c r="I8" s="277" t="s">
        <v>26</v>
      </c>
      <c r="J8" s="280" t="s">
        <v>134</v>
      </c>
    </row>
    <row r="9" spans="1:10" s="21" customFormat="1" ht="6" customHeight="1" x14ac:dyDescent="0.25">
      <c r="A9" s="264"/>
      <c r="B9" s="289"/>
      <c r="C9" s="292"/>
      <c r="D9" s="275"/>
      <c r="E9" s="261"/>
      <c r="F9" s="282"/>
      <c r="G9" s="284"/>
      <c r="H9" s="286"/>
      <c r="I9" s="278"/>
      <c r="J9" s="281"/>
    </row>
    <row r="10" spans="1:10" s="21" customFormat="1" ht="18.75" customHeight="1" x14ac:dyDescent="0.25">
      <c r="A10" s="264"/>
      <c r="B10" s="289"/>
      <c r="C10" s="292"/>
      <c r="D10" s="275"/>
      <c r="E10" s="261"/>
      <c r="F10" s="70" t="s">
        <v>18</v>
      </c>
      <c r="G10" s="45">
        <v>0</v>
      </c>
      <c r="H10" s="71">
        <v>0</v>
      </c>
      <c r="I10" s="278"/>
      <c r="J10" s="281"/>
    </row>
    <row r="11" spans="1:10" s="21" customFormat="1" ht="18.75" customHeight="1" x14ac:dyDescent="0.25">
      <c r="A11" s="264"/>
      <c r="B11" s="289"/>
      <c r="C11" s="292"/>
      <c r="D11" s="275"/>
      <c r="E11" s="261"/>
      <c r="F11" s="70" t="s">
        <v>19</v>
      </c>
      <c r="G11" s="45">
        <v>0</v>
      </c>
      <c r="H11" s="71">
        <v>0</v>
      </c>
      <c r="I11" s="278"/>
      <c r="J11" s="281"/>
    </row>
    <row r="12" spans="1:10" s="21" customFormat="1" ht="28.5" customHeight="1" x14ac:dyDescent="0.25">
      <c r="A12" s="287"/>
      <c r="B12" s="290"/>
      <c r="C12" s="293"/>
      <c r="D12" s="276"/>
      <c r="E12" s="262"/>
      <c r="F12" s="70" t="s">
        <v>20</v>
      </c>
      <c r="G12" s="71">
        <v>2917.6</v>
      </c>
      <c r="H12" s="51">
        <v>0</v>
      </c>
      <c r="I12" s="279"/>
      <c r="J12" s="282"/>
    </row>
    <row r="13" spans="1:10" s="72" customFormat="1" ht="15.75" customHeight="1" x14ac:dyDescent="0.25">
      <c r="A13" s="263" t="s">
        <v>272</v>
      </c>
      <c r="B13" s="265" t="s">
        <v>271</v>
      </c>
      <c r="C13" s="295" t="s">
        <v>22</v>
      </c>
      <c r="D13" s="298">
        <v>3.57</v>
      </c>
      <c r="E13" s="301" t="s">
        <v>273</v>
      </c>
      <c r="F13" s="70" t="s">
        <v>17</v>
      </c>
      <c r="G13" s="71">
        <v>12682.2</v>
      </c>
      <c r="H13" s="71">
        <v>0</v>
      </c>
      <c r="I13" s="304" t="s">
        <v>61</v>
      </c>
      <c r="J13" s="295" t="s">
        <v>150</v>
      </c>
    </row>
    <row r="14" spans="1:10" s="72" customFormat="1" ht="15.75" x14ac:dyDescent="0.25">
      <c r="A14" s="264"/>
      <c r="B14" s="266"/>
      <c r="C14" s="296"/>
      <c r="D14" s="299"/>
      <c r="E14" s="302"/>
      <c r="F14" s="70" t="s">
        <v>18</v>
      </c>
      <c r="G14" s="71">
        <v>0</v>
      </c>
      <c r="H14" s="71">
        <v>0</v>
      </c>
      <c r="I14" s="305"/>
      <c r="J14" s="296"/>
    </row>
    <row r="15" spans="1:10" s="72" customFormat="1" ht="15.75" x14ac:dyDescent="0.25">
      <c r="A15" s="264"/>
      <c r="B15" s="266"/>
      <c r="C15" s="296"/>
      <c r="D15" s="299"/>
      <c r="E15" s="302"/>
      <c r="F15" s="70" t="s">
        <v>19</v>
      </c>
      <c r="G15" s="71">
        <v>0</v>
      </c>
      <c r="H15" s="71">
        <v>0</v>
      </c>
      <c r="I15" s="305"/>
      <c r="J15" s="296"/>
    </row>
    <row r="16" spans="1:10" s="72" customFormat="1" ht="74.25" customHeight="1" x14ac:dyDescent="0.25">
      <c r="A16" s="287"/>
      <c r="B16" s="294"/>
      <c r="C16" s="297"/>
      <c r="D16" s="300"/>
      <c r="E16" s="303"/>
      <c r="F16" s="70" t="s">
        <v>20</v>
      </c>
      <c r="G16" s="71">
        <v>12682.2</v>
      </c>
      <c r="H16" s="71">
        <v>0</v>
      </c>
      <c r="I16" s="305"/>
      <c r="J16" s="297"/>
    </row>
    <row r="17" spans="1:10" s="21" customFormat="1" ht="23.25" customHeight="1" x14ac:dyDescent="0.25">
      <c r="A17" s="263" t="s">
        <v>153</v>
      </c>
      <c r="B17" s="288" t="s">
        <v>152</v>
      </c>
      <c r="C17" s="291" t="s">
        <v>22</v>
      </c>
      <c r="D17" s="274">
        <v>0.5</v>
      </c>
      <c r="E17" s="260" t="s">
        <v>266</v>
      </c>
      <c r="F17" s="70" t="s">
        <v>17</v>
      </c>
      <c r="G17" s="71">
        <v>6750</v>
      </c>
      <c r="H17" s="71">
        <v>0</v>
      </c>
      <c r="I17" s="277" t="s">
        <v>26</v>
      </c>
      <c r="J17" s="280" t="s">
        <v>134</v>
      </c>
    </row>
    <row r="18" spans="1:10" s="21" customFormat="1" ht="20.25" customHeight="1" x14ac:dyDescent="0.25">
      <c r="A18" s="264"/>
      <c r="B18" s="289"/>
      <c r="C18" s="292"/>
      <c r="D18" s="275"/>
      <c r="E18" s="261"/>
      <c r="F18" s="70" t="s">
        <v>18</v>
      </c>
      <c r="G18" s="71">
        <v>0</v>
      </c>
      <c r="H18" s="71">
        <v>0</v>
      </c>
      <c r="I18" s="278"/>
      <c r="J18" s="281"/>
    </row>
    <row r="19" spans="1:10" s="21" customFormat="1" ht="18" customHeight="1" x14ac:dyDescent="0.25">
      <c r="A19" s="264"/>
      <c r="B19" s="289"/>
      <c r="C19" s="292"/>
      <c r="D19" s="275"/>
      <c r="E19" s="261"/>
      <c r="F19" s="70" t="s">
        <v>19</v>
      </c>
      <c r="G19" s="71">
        <v>0</v>
      </c>
      <c r="H19" s="71">
        <v>0</v>
      </c>
      <c r="I19" s="278"/>
      <c r="J19" s="281"/>
    </row>
    <row r="20" spans="1:10" s="21" customFormat="1" ht="18.75" customHeight="1" x14ac:dyDescent="0.25">
      <c r="A20" s="287"/>
      <c r="B20" s="290"/>
      <c r="C20" s="293"/>
      <c r="D20" s="276"/>
      <c r="E20" s="262"/>
      <c r="F20" s="70" t="s">
        <v>20</v>
      </c>
      <c r="G20" s="71">
        <v>6750</v>
      </c>
      <c r="H20" s="71">
        <v>0</v>
      </c>
      <c r="I20" s="279"/>
      <c r="J20" s="282"/>
    </row>
    <row r="21" spans="1:10" s="72" customFormat="1" ht="15.75" customHeight="1" x14ac:dyDescent="0.25">
      <c r="A21" s="263" t="s">
        <v>267</v>
      </c>
      <c r="B21" s="265" t="s">
        <v>268</v>
      </c>
      <c r="C21" s="295" t="s">
        <v>22</v>
      </c>
      <c r="D21" s="298">
        <v>1.1000000000000001</v>
      </c>
      <c r="E21" s="301" t="s">
        <v>113</v>
      </c>
      <c r="F21" s="70" t="s">
        <v>17</v>
      </c>
      <c r="G21" s="71">
        <v>26486.7</v>
      </c>
      <c r="H21" s="71">
        <v>0</v>
      </c>
      <c r="I21" s="277" t="s">
        <v>26</v>
      </c>
      <c r="J21" s="295" t="s">
        <v>134</v>
      </c>
    </row>
    <row r="22" spans="1:10" s="72" customFormat="1" ht="15.75" x14ac:dyDescent="0.25">
      <c r="A22" s="264"/>
      <c r="B22" s="266"/>
      <c r="C22" s="296"/>
      <c r="D22" s="299"/>
      <c r="E22" s="302"/>
      <c r="F22" s="70" t="s">
        <v>18</v>
      </c>
      <c r="G22" s="71">
        <v>0</v>
      </c>
      <c r="H22" s="71">
        <v>0</v>
      </c>
      <c r="I22" s="278"/>
      <c r="J22" s="296"/>
    </row>
    <row r="23" spans="1:10" s="72" customFormat="1" ht="15.75" x14ac:dyDescent="0.25">
      <c r="A23" s="264"/>
      <c r="B23" s="266"/>
      <c r="C23" s="296"/>
      <c r="D23" s="299"/>
      <c r="E23" s="302"/>
      <c r="F23" s="70" t="s">
        <v>19</v>
      </c>
      <c r="G23" s="71">
        <v>0</v>
      </c>
      <c r="H23" s="71">
        <v>0</v>
      </c>
      <c r="I23" s="278"/>
      <c r="J23" s="296"/>
    </row>
    <row r="24" spans="1:10" s="72" customFormat="1" ht="41.25" customHeight="1" x14ac:dyDescent="0.25">
      <c r="A24" s="264"/>
      <c r="B24" s="266"/>
      <c r="C24" s="296"/>
      <c r="D24" s="299"/>
      <c r="E24" s="302"/>
      <c r="F24" s="70" t="s">
        <v>20</v>
      </c>
      <c r="G24" s="71">
        <v>26486.7</v>
      </c>
      <c r="H24" s="71">
        <v>0</v>
      </c>
      <c r="I24" s="279"/>
      <c r="J24" s="296"/>
    </row>
    <row r="25" spans="1:10" s="72" customFormat="1" ht="15.75" customHeight="1" x14ac:dyDescent="0.25">
      <c r="A25" s="263" t="s">
        <v>269</v>
      </c>
      <c r="B25" s="265" t="s">
        <v>270</v>
      </c>
      <c r="C25" s="295" t="s">
        <v>151</v>
      </c>
      <c r="D25" s="298">
        <v>0.18</v>
      </c>
      <c r="E25" s="301">
        <v>2025</v>
      </c>
      <c r="F25" s="70" t="s">
        <v>17</v>
      </c>
      <c r="G25" s="71">
        <v>894.9</v>
      </c>
      <c r="H25" s="71">
        <v>0</v>
      </c>
      <c r="I25" s="304" t="s">
        <v>26</v>
      </c>
      <c r="J25" s="296" t="s">
        <v>134</v>
      </c>
    </row>
    <row r="26" spans="1:10" s="72" customFormat="1" ht="15.75" x14ac:dyDescent="0.25">
      <c r="A26" s="264"/>
      <c r="B26" s="266"/>
      <c r="C26" s="296"/>
      <c r="D26" s="299"/>
      <c r="E26" s="302"/>
      <c r="F26" s="70" t="s">
        <v>18</v>
      </c>
      <c r="G26" s="71">
        <v>0</v>
      </c>
      <c r="H26" s="71">
        <v>0</v>
      </c>
      <c r="I26" s="305"/>
      <c r="J26" s="296"/>
    </row>
    <row r="27" spans="1:10" s="72" customFormat="1" ht="15.75" x14ac:dyDescent="0.25">
      <c r="A27" s="264"/>
      <c r="B27" s="266"/>
      <c r="C27" s="296"/>
      <c r="D27" s="299"/>
      <c r="E27" s="302"/>
      <c r="F27" s="70" t="s">
        <v>19</v>
      </c>
      <c r="G27" s="71">
        <v>0</v>
      </c>
      <c r="H27" s="71">
        <v>0</v>
      </c>
      <c r="I27" s="305"/>
      <c r="J27" s="296"/>
    </row>
    <row r="28" spans="1:10" s="72" customFormat="1" ht="42" customHeight="1" x14ac:dyDescent="0.25">
      <c r="A28" s="264"/>
      <c r="B28" s="266"/>
      <c r="C28" s="296"/>
      <c r="D28" s="299"/>
      <c r="E28" s="302"/>
      <c r="F28" s="70" t="s">
        <v>20</v>
      </c>
      <c r="G28" s="71">
        <v>894.9</v>
      </c>
      <c r="H28" s="71">
        <v>0</v>
      </c>
      <c r="I28" s="305"/>
      <c r="J28" s="297"/>
    </row>
    <row r="29" spans="1:10" s="8" customFormat="1" x14ac:dyDescent="0.25">
      <c r="A29" s="81"/>
      <c r="B29" s="81" t="s">
        <v>108</v>
      </c>
      <c r="C29" s="81"/>
      <c r="D29" s="81"/>
      <c r="E29" s="81"/>
      <c r="F29" s="81"/>
      <c r="G29" s="82">
        <f>G28+G24+G20+G16+G12</f>
        <v>49731.4</v>
      </c>
      <c r="H29" s="82">
        <v>0</v>
      </c>
      <c r="I29" s="81"/>
      <c r="J29" s="81"/>
    </row>
  </sheetData>
  <autoFilter ref="A7:J24"/>
  <mergeCells count="49">
    <mergeCell ref="E21:E24"/>
    <mergeCell ref="J17:J20"/>
    <mergeCell ref="I17:I20"/>
    <mergeCell ref="J25:J28"/>
    <mergeCell ref="J13:J16"/>
    <mergeCell ref="J21:J24"/>
    <mergeCell ref="I21:I24"/>
    <mergeCell ref="I25:I28"/>
    <mergeCell ref="I13:I16"/>
    <mergeCell ref="B13:B16"/>
    <mergeCell ref="C13:C16"/>
    <mergeCell ref="D13:D16"/>
    <mergeCell ref="E13:E16"/>
    <mergeCell ref="A25:A28"/>
    <mergeCell ref="B25:B28"/>
    <mergeCell ref="C25:C28"/>
    <mergeCell ref="D25:D28"/>
    <mergeCell ref="E25:E28"/>
    <mergeCell ref="A17:A20"/>
    <mergeCell ref="C21:C24"/>
    <mergeCell ref="B17:B20"/>
    <mergeCell ref="C17:C20"/>
    <mergeCell ref="D17:D20"/>
    <mergeCell ref="E17:E20"/>
    <mergeCell ref="D21:D24"/>
    <mergeCell ref="A21:A24"/>
    <mergeCell ref="B21:B24"/>
    <mergeCell ref="J4:J6"/>
    <mergeCell ref="G4:H5"/>
    <mergeCell ref="I4:I6"/>
    <mergeCell ref="E8:E12"/>
    <mergeCell ref="I8:I12"/>
    <mergeCell ref="J8:J12"/>
    <mergeCell ref="F8:F9"/>
    <mergeCell ref="G8:G9"/>
    <mergeCell ref="H8:H9"/>
    <mergeCell ref="D8:D12"/>
    <mergeCell ref="A8:A12"/>
    <mergeCell ref="B8:B12"/>
    <mergeCell ref="C8:C12"/>
    <mergeCell ref="A13:A16"/>
    <mergeCell ref="A1:I1"/>
    <mergeCell ref="A2:I2"/>
    <mergeCell ref="A3:I3"/>
    <mergeCell ref="A4:A6"/>
    <mergeCell ref="B4:B6"/>
    <mergeCell ref="C4:D5"/>
    <mergeCell ref="E4:E6"/>
    <mergeCell ref="F4:F6"/>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U391"/>
  <sheetViews>
    <sheetView view="pageBreakPreview" topLeftCell="A241" zoomScale="60" zoomScaleNormal="78" workbookViewId="0">
      <selection activeCell="L252" sqref="L252:L255"/>
    </sheetView>
  </sheetViews>
  <sheetFormatPr defaultRowHeight="15" outlineLevelRow="1" outlineLevelCol="1" x14ac:dyDescent="0.25"/>
  <cols>
    <col min="1" max="1" width="11.85546875" style="166" bestFit="1" customWidth="1"/>
    <col min="2" max="2" width="66.42578125" style="166" customWidth="1"/>
    <col min="3" max="3" width="36" style="166" hidden="1" customWidth="1"/>
    <col min="4" max="4" width="12.28515625" style="166" hidden="1" customWidth="1"/>
    <col min="5" max="5" width="14.28515625" style="166" hidden="1" customWidth="1"/>
    <col min="6" max="6" width="14.28515625" style="166" customWidth="1"/>
    <col min="7" max="7" width="16" style="166" customWidth="1"/>
    <col min="8" max="8" width="22.42578125" style="166" customWidth="1"/>
    <col min="9" max="9" width="14.7109375" style="169" customWidth="1"/>
    <col min="10" max="10" width="13.85546875" style="169" customWidth="1"/>
    <col min="11" max="11" width="20.7109375" style="169" customWidth="1"/>
    <col min="12" max="12" width="32.7109375" style="193" customWidth="1"/>
    <col min="13" max="13" width="28.140625" style="194" hidden="1" customWidth="1"/>
    <col min="14" max="14" width="14.85546875" style="166" hidden="1" customWidth="1" outlineLevel="1"/>
    <col min="15" max="32" width="9.140625" style="166" hidden="1" customWidth="1" outlineLevel="1"/>
    <col min="33" max="33" width="15" style="166" hidden="1" customWidth="1" outlineLevel="1"/>
    <col min="34" max="34" width="9.140625" style="166" hidden="1" customWidth="1" outlineLevel="1"/>
    <col min="35" max="52" width="12.85546875" style="166" hidden="1" customWidth="1" outlineLevel="1"/>
    <col min="53" max="53" width="13.5703125" style="166" hidden="1" customWidth="1" outlineLevel="1"/>
    <col min="54" max="54" width="16.85546875" style="166" hidden="1" customWidth="1" outlineLevel="1"/>
    <col min="55" max="55" width="21.140625" style="167" hidden="1" customWidth="1" collapsed="1"/>
    <col min="56" max="69" width="0" style="167" hidden="1" customWidth="1"/>
    <col min="70" max="77" width="0" style="166" hidden="1" customWidth="1"/>
    <col min="78" max="117" width="9.140625" style="167"/>
    <col min="118" max="16384" width="9.140625" style="166"/>
  </cols>
  <sheetData>
    <row r="1" spans="1:117" s="87" customFormat="1" ht="18.75" x14ac:dyDescent="0.25">
      <c r="A1" s="306" t="s">
        <v>368</v>
      </c>
      <c r="B1" s="306"/>
      <c r="C1" s="306"/>
      <c r="D1" s="306"/>
      <c r="E1" s="306"/>
      <c r="F1" s="306"/>
      <c r="G1" s="306"/>
      <c r="H1" s="306"/>
      <c r="I1" s="306"/>
      <c r="J1" s="306"/>
      <c r="K1" s="306"/>
      <c r="L1" s="306"/>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9"/>
      <c r="BD1" s="90"/>
      <c r="BE1" s="90"/>
      <c r="BF1" s="90"/>
      <c r="BG1" s="90"/>
      <c r="BH1" s="90"/>
      <c r="BI1" s="90"/>
      <c r="BJ1" s="90"/>
      <c r="BK1" s="90"/>
      <c r="BL1" s="90"/>
      <c r="BM1" s="90"/>
      <c r="BN1" s="90"/>
      <c r="BO1" s="90"/>
      <c r="BP1" s="90"/>
      <c r="BQ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row>
    <row r="2" spans="1:117" s="87" customFormat="1" ht="18.75" x14ac:dyDescent="0.25">
      <c r="A2" s="307" t="s">
        <v>119</v>
      </c>
      <c r="B2" s="307"/>
      <c r="C2" s="307"/>
      <c r="D2" s="307"/>
      <c r="E2" s="307"/>
      <c r="F2" s="307"/>
      <c r="G2" s="307"/>
      <c r="H2" s="307"/>
      <c r="I2" s="307"/>
      <c r="J2" s="307"/>
      <c r="K2" s="307"/>
      <c r="L2" s="307"/>
      <c r="M2" s="91"/>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9"/>
      <c r="BD2" s="90"/>
      <c r="BE2" s="90"/>
      <c r="BF2" s="90"/>
      <c r="BG2" s="90"/>
      <c r="BH2" s="90"/>
      <c r="BI2" s="90"/>
      <c r="BJ2" s="90"/>
      <c r="BK2" s="90"/>
      <c r="BL2" s="90"/>
      <c r="BM2" s="90"/>
      <c r="BN2" s="90"/>
      <c r="BO2" s="90"/>
      <c r="BP2" s="90"/>
      <c r="BQ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row>
    <row r="3" spans="1:117" s="87" customFormat="1" ht="18.75" x14ac:dyDescent="0.25">
      <c r="A3" s="307" t="s">
        <v>120</v>
      </c>
      <c r="B3" s="307"/>
      <c r="C3" s="307"/>
      <c r="D3" s="307"/>
      <c r="E3" s="307"/>
      <c r="F3" s="307"/>
      <c r="G3" s="307"/>
      <c r="H3" s="307"/>
      <c r="I3" s="307"/>
      <c r="J3" s="307"/>
      <c r="K3" s="307"/>
      <c r="L3" s="307"/>
      <c r="M3" s="91"/>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3"/>
      <c r="BD3" s="90"/>
      <c r="BE3" s="90"/>
      <c r="BF3" s="90"/>
      <c r="BG3" s="90"/>
      <c r="BH3" s="90"/>
      <c r="BI3" s="90"/>
      <c r="BJ3" s="90"/>
      <c r="BK3" s="90"/>
      <c r="BL3" s="90"/>
      <c r="BM3" s="90"/>
      <c r="BN3" s="90"/>
      <c r="BO3" s="90"/>
      <c r="BP3" s="90"/>
      <c r="BQ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row>
    <row r="4" spans="1:117" s="96" customFormat="1" ht="52.5" customHeight="1" x14ac:dyDescent="0.25">
      <c r="A4" s="308" t="s">
        <v>6</v>
      </c>
      <c r="B4" s="309" t="s">
        <v>8</v>
      </c>
      <c r="C4" s="309" t="s">
        <v>274</v>
      </c>
      <c r="D4" s="309" t="s">
        <v>275</v>
      </c>
      <c r="E4" s="309"/>
      <c r="F4" s="309" t="s">
        <v>276</v>
      </c>
      <c r="G4" s="311" t="s">
        <v>370</v>
      </c>
      <c r="H4" s="309" t="s">
        <v>11</v>
      </c>
      <c r="I4" s="310" t="s">
        <v>277</v>
      </c>
      <c r="J4" s="310"/>
      <c r="K4" s="447" t="s">
        <v>369</v>
      </c>
      <c r="L4" s="323" t="s">
        <v>2</v>
      </c>
      <c r="M4" s="324" t="s">
        <v>278</v>
      </c>
      <c r="N4" s="325" t="s">
        <v>279</v>
      </c>
      <c r="O4" s="328" t="s">
        <v>280</v>
      </c>
      <c r="P4" s="329"/>
      <c r="Q4" s="329"/>
      <c r="R4" s="329"/>
      <c r="S4" s="329"/>
      <c r="T4" s="329"/>
      <c r="U4" s="329"/>
      <c r="V4" s="329"/>
      <c r="W4" s="329"/>
      <c r="X4" s="329"/>
      <c r="Y4" s="329"/>
      <c r="Z4" s="329"/>
      <c r="AA4" s="329"/>
      <c r="AB4" s="329"/>
      <c r="AC4" s="329"/>
      <c r="AD4" s="329"/>
      <c r="AE4" s="329"/>
      <c r="AF4" s="329"/>
      <c r="AG4" s="330"/>
      <c r="AH4" s="328" t="s">
        <v>281</v>
      </c>
      <c r="AI4" s="329"/>
      <c r="AJ4" s="329"/>
      <c r="AK4" s="329"/>
      <c r="AL4" s="329"/>
      <c r="AM4" s="329"/>
      <c r="AN4" s="329"/>
      <c r="AO4" s="329"/>
      <c r="AP4" s="329"/>
      <c r="AQ4" s="329"/>
      <c r="AR4" s="329"/>
      <c r="AS4" s="329"/>
      <c r="AT4" s="329"/>
      <c r="AU4" s="329"/>
      <c r="AV4" s="329"/>
      <c r="AW4" s="329"/>
      <c r="AX4" s="329"/>
      <c r="AY4" s="329"/>
      <c r="AZ4" s="330"/>
      <c r="BA4" s="311" t="s">
        <v>282</v>
      </c>
      <c r="BB4" s="311" t="s">
        <v>283</v>
      </c>
      <c r="BC4" s="94"/>
      <c r="BD4" s="95"/>
      <c r="BE4" s="95"/>
      <c r="BF4" s="95" t="s">
        <v>284</v>
      </c>
      <c r="BG4" s="95"/>
      <c r="BH4" s="95"/>
      <c r="BI4" s="95"/>
      <c r="BJ4" s="95"/>
      <c r="BK4" s="95"/>
      <c r="BL4" s="95"/>
      <c r="BM4" s="95"/>
      <c r="BN4" s="95"/>
      <c r="BO4" s="95"/>
      <c r="BP4" s="95"/>
      <c r="BQ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row>
    <row r="5" spans="1:117" s="96" customFormat="1" ht="15.75" customHeight="1" x14ac:dyDescent="0.25">
      <c r="A5" s="308"/>
      <c r="B5" s="309"/>
      <c r="C5" s="309"/>
      <c r="D5" s="309"/>
      <c r="E5" s="309"/>
      <c r="F5" s="309"/>
      <c r="G5" s="312"/>
      <c r="H5" s="309"/>
      <c r="I5" s="314">
        <v>2025</v>
      </c>
      <c r="J5" s="314"/>
      <c r="K5" s="448"/>
      <c r="L5" s="323"/>
      <c r="M5" s="324"/>
      <c r="N5" s="326"/>
      <c r="O5" s="315" t="s">
        <v>17</v>
      </c>
      <c r="P5" s="317" t="s">
        <v>285</v>
      </c>
      <c r="Q5" s="318"/>
      <c r="R5" s="318"/>
      <c r="S5" s="318"/>
      <c r="T5" s="319"/>
      <c r="U5" s="320" t="s">
        <v>286</v>
      </c>
      <c r="V5" s="321"/>
      <c r="W5" s="321"/>
      <c r="X5" s="321"/>
      <c r="Y5" s="321"/>
      <c r="Z5" s="322"/>
      <c r="AA5" s="320" t="s">
        <v>287</v>
      </c>
      <c r="AB5" s="321"/>
      <c r="AC5" s="321"/>
      <c r="AD5" s="321"/>
      <c r="AE5" s="321"/>
      <c r="AF5" s="321"/>
      <c r="AG5" s="322"/>
      <c r="AH5" s="315" t="s">
        <v>17</v>
      </c>
      <c r="AI5" s="317" t="s">
        <v>285</v>
      </c>
      <c r="AJ5" s="318"/>
      <c r="AK5" s="318"/>
      <c r="AL5" s="318"/>
      <c r="AM5" s="319"/>
      <c r="AN5" s="320" t="s">
        <v>286</v>
      </c>
      <c r="AO5" s="321"/>
      <c r="AP5" s="321"/>
      <c r="AQ5" s="321"/>
      <c r="AR5" s="322"/>
      <c r="AS5" s="320" t="s">
        <v>287</v>
      </c>
      <c r="AT5" s="321"/>
      <c r="AU5" s="321"/>
      <c r="AV5" s="321"/>
      <c r="AW5" s="321"/>
      <c r="AX5" s="321"/>
      <c r="AY5" s="321"/>
      <c r="AZ5" s="322"/>
      <c r="BA5" s="312"/>
      <c r="BB5" s="312"/>
      <c r="BC5" s="94"/>
      <c r="BD5" s="95"/>
      <c r="BE5" s="95"/>
      <c r="BF5" s="95" t="s">
        <v>288</v>
      </c>
      <c r="BG5" s="95"/>
      <c r="BH5" s="95"/>
      <c r="BI5" s="95"/>
      <c r="BJ5" s="95"/>
      <c r="BK5" s="95"/>
      <c r="BL5" s="95"/>
      <c r="BM5" s="95"/>
      <c r="BN5" s="95"/>
      <c r="BO5" s="95"/>
      <c r="BP5" s="95"/>
      <c r="BQ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row>
    <row r="6" spans="1:117" s="96" customFormat="1" ht="31.5" x14ac:dyDescent="0.25">
      <c r="A6" s="308"/>
      <c r="B6" s="309"/>
      <c r="C6" s="309"/>
      <c r="D6" s="97" t="s">
        <v>12</v>
      </c>
      <c r="E6" s="97" t="s">
        <v>289</v>
      </c>
      <c r="F6" s="309"/>
      <c r="G6" s="313"/>
      <c r="H6" s="309"/>
      <c r="I6" s="98" t="s">
        <v>14</v>
      </c>
      <c r="J6" s="99" t="s">
        <v>290</v>
      </c>
      <c r="K6" s="449"/>
      <c r="L6" s="323"/>
      <c r="M6" s="324"/>
      <c r="N6" s="327"/>
      <c r="O6" s="316"/>
      <c r="P6" s="100" t="s">
        <v>291</v>
      </c>
      <c r="Q6" s="100" t="s">
        <v>292</v>
      </c>
      <c r="R6" s="100" t="s">
        <v>293</v>
      </c>
      <c r="S6" s="100" t="s">
        <v>294</v>
      </c>
      <c r="T6" s="100" t="s">
        <v>295</v>
      </c>
      <c r="U6" s="100" t="s">
        <v>296</v>
      </c>
      <c r="V6" s="100" t="s">
        <v>297</v>
      </c>
      <c r="W6" s="100" t="s">
        <v>298</v>
      </c>
      <c r="X6" s="100" t="s">
        <v>299</v>
      </c>
      <c r="Y6" s="100" t="s">
        <v>300</v>
      </c>
      <c r="Z6" s="100" t="s">
        <v>301</v>
      </c>
      <c r="AA6" s="100" t="s">
        <v>302</v>
      </c>
      <c r="AB6" s="100" t="s">
        <v>303</v>
      </c>
      <c r="AC6" s="100" t="s">
        <v>304</v>
      </c>
      <c r="AD6" s="100" t="s">
        <v>305</v>
      </c>
      <c r="AE6" s="100" t="s">
        <v>306</v>
      </c>
      <c r="AF6" s="100" t="s">
        <v>307</v>
      </c>
      <c r="AG6" s="100" t="s">
        <v>308</v>
      </c>
      <c r="AH6" s="316"/>
      <c r="AI6" s="100" t="s">
        <v>309</v>
      </c>
      <c r="AJ6" s="100" t="s">
        <v>310</v>
      </c>
      <c r="AK6" s="100" t="s">
        <v>311</v>
      </c>
      <c r="AL6" s="100" t="s">
        <v>312</v>
      </c>
      <c r="AM6" s="100" t="s">
        <v>313</v>
      </c>
      <c r="AN6" s="101" t="s">
        <v>111</v>
      </c>
      <c r="AO6" s="101" t="s">
        <v>258</v>
      </c>
      <c r="AP6" s="101" t="s">
        <v>314</v>
      </c>
      <c r="AQ6" s="101" t="s">
        <v>315</v>
      </c>
      <c r="AR6" s="101" t="s">
        <v>316</v>
      </c>
      <c r="AS6" s="101" t="s">
        <v>317</v>
      </c>
      <c r="AT6" s="101" t="s">
        <v>318</v>
      </c>
      <c r="AU6" s="101" t="s">
        <v>319</v>
      </c>
      <c r="AV6" s="101" t="s">
        <v>320</v>
      </c>
      <c r="AW6" s="101" t="s">
        <v>321</v>
      </c>
      <c r="AX6" s="101" t="s">
        <v>322</v>
      </c>
      <c r="AY6" s="101" t="s">
        <v>323</v>
      </c>
      <c r="AZ6" s="101" t="s">
        <v>324</v>
      </c>
      <c r="BA6" s="313"/>
      <c r="BB6" s="313"/>
      <c r="BC6" s="94"/>
      <c r="BD6" s="95"/>
      <c r="BE6" s="95"/>
      <c r="BF6" s="95" t="s">
        <v>325</v>
      </c>
      <c r="BG6" s="95"/>
      <c r="BH6" s="95"/>
      <c r="BI6" s="95"/>
      <c r="BJ6" s="95"/>
      <c r="BK6" s="95"/>
      <c r="BL6" s="95"/>
      <c r="BM6" s="95"/>
      <c r="BN6" s="95"/>
      <c r="BO6" s="95"/>
      <c r="BP6" s="95"/>
      <c r="BQ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row>
    <row r="7" spans="1:117" s="96" customFormat="1" ht="15.75" outlineLevel="1" x14ac:dyDescent="0.25">
      <c r="A7" s="102">
        <v>1</v>
      </c>
      <c r="B7" s="102">
        <v>2</v>
      </c>
      <c r="C7" s="102">
        <v>3</v>
      </c>
      <c r="D7" s="102">
        <v>4</v>
      </c>
      <c r="E7" s="102">
        <v>5</v>
      </c>
      <c r="F7" s="102">
        <v>6</v>
      </c>
      <c r="G7" s="102"/>
      <c r="H7" s="102">
        <v>7</v>
      </c>
      <c r="I7" s="102">
        <v>8</v>
      </c>
      <c r="J7" s="102">
        <v>9</v>
      </c>
      <c r="K7" s="102"/>
      <c r="L7" s="102">
        <v>10</v>
      </c>
      <c r="M7" s="103">
        <v>11</v>
      </c>
      <c r="N7" s="104"/>
      <c r="O7" s="105"/>
      <c r="P7" s="106"/>
      <c r="Q7" s="106"/>
      <c r="R7" s="106"/>
      <c r="S7" s="106"/>
      <c r="T7" s="106"/>
      <c r="U7" s="106"/>
      <c r="V7" s="106"/>
      <c r="W7" s="106"/>
      <c r="X7" s="106"/>
      <c r="Y7" s="106"/>
      <c r="Z7" s="106"/>
      <c r="AA7" s="106"/>
      <c r="AB7" s="106"/>
      <c r="AC7" s="106"/>
      <c r="AD7" s="106"/>
      <c r="AE7" s="106"/>
      <c r="AF7" s="106"/>
      <c r="AG7" s="106"/>
      <c r="AH7" s="105"/>
      <c r="AI7" s="106"/>
      <c r="AJ7" s="106"/>
      <c r="AK7" s="106"/>
      <c r="AL7" s="106"/>
      <c r="AM7" s="106"/>
      <c r="AN7" s="106"/>
      <c r="AO7" s="106"/>
      <c r="AP7" s="106"/>
      <c r="AQ7" s="106"/>
      <c r="AR7" s="106"/>
      <c r="AS7" s="106"/>
      <c r="AT7" s="106"/>
      <c r="AU7" s="106"/>
      <c r="AV7" s="106"/>
      <c r="AW7" s="106"/>
      <c r="AX7" s="106"/>
      <c r="AY7" s="106"/>
      <c r="AZ7" s="106"/>
      <c r="BA7" s="105"/>
      <c r="BB7" s="105"/>
      <c r="BC7" s="107"/>
      <c r="BD7" s="95"/>
      <c r="BE7" s="95"/>
      <c r="BF7" s="95"/>
      <c r="BG7" s="95"/>
      <c r="BH7" s="95"/>
      <c r="BI7" s="95"/>
      <c r="BJ7" s="95"/>
      <c r="BK7" s="95"/>
      <c r="BL7" s="95"/>
      <c r="BM7" s="95"/>
      <c r="BN7" s="95"/>
      <c r="BO7" s="95"/>
      <c r="BP7" s="95"/>
      <c r="BQ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row>
    <row r="8" spans="1:117" s="87" customFormat="1" ht="15.75" x14ac:dyDescent="0.25">
      <c r="A8" s="356">
        <v>2</v>
      </c>
      <c r="B8" s="359" t="s">
        <v>30</v>
      </c>
      <c r="C8" s="360"/>
      <c r="D8" s="360"/>
      <c r="E8" s="361"/>
      <c r="F8" s="108"/>
      <c r="G8" s="108"/>
      <c r="H8" s="109" t="s">
        <v>17</v>
      </c>
      <c r="I8" s="110">
        <f>I11</f>
        <v>71264</v>
      </c>
      <c r="J8" s="110">
        <f>J11</f>
        <v>90152.450000000012</v>
      </c>
      <c r="K8" s="110"/>
      <c r="L8" s="110"/>
      <c r="M8" s="368"/>
      <c r="N8" s="331"/>
      <c r="O8" s="331"/>
      <c r="P8" s="111"/>
      <c r="Q8" s="111"/>
      <c r="R8" s="111"/>
      <c r="S8" s="111"/>
      <c r="T8" s="111"/>
      <c r="U8" s="111"/>
      <c r="V8" s="111"/>
      <c r="W8" s="111"/>
      <c r="X8" s="111"/>
      <c r="Y8" s="111"/>
      <c r="Z8" s="111"/>
      <c r="AA8" s="111"/>
      <c r="AB8" s="111"/>
      <c r="AC8" s="111"/>
      <c r="AD8" s="111"/>
      <c r="AE8" s="111"/>
      <c r="AF8" s="111"/>
      <c r="AG8" s="111"/>
      <c r="AH8" s="331"/>
      <c r="AI8" s="111"/>
      <c r="AJ8" s="111"/>
      <c r="AK8" s="111"/>
      <c r="AL8" s="111"/>
      <c r="AM8" s="111"/>
      <c r="AN8" s="111"/>
      <c r="AO8" s="111"/>
      <c r="AP8" s="111"/>
      <c r="AQ8" s="111"/>
      <c r="AR8" s="111"/>
      <c r="AS8" s="111"/>
      <c r="AT8" s="111"/>
      <c r="AU8" s="111"/>
      <c r="AV8" s="111"/>
      <c r="AW8" s="111"/>
      <c r="AX8" s="111"/>
      <c r="AY8" s="111"/>
      <c r="AZ8" s="111"/>
      <c r="BA8" s="331"/>
      <c r="BB8" s="331"/>
      <c r="BC8" s="112"/>
      <c r="BD8" s="90"/>
      <c r="BE8" s="90"/>
      <c r="BF8" s="90"/>
      <c r="BG8" s="90"/>
      <c r="BH8" s="90"/>
      <c r="BI8" s="90"/>
      <c r="BJ8" s="90"/>
      <c r="BK8" s="90"/>
      <c r="BL8" s="90"/>
      <c r="BM8" s="90"/>
      <c r="BN8" s="90"/>
      <c r="BO8" s="90"/>
      <c r="BP8" s="90"/>
      <c r="BQ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row>
    <row r="9" spans="1:117" s="87" customFormat="1" ht="15.75" x14ac:dyDescent="0.25">
      <c r="A9" s="357"/>
      <c r="B9" s="362"/>
      <c r="C9" s="363"/>
      <c r="D9" s="363"/>
      <c r="E9" s="364"/>
      <c r="F9" s="113"/>
      <c r="G9" s="113"/>
      <c r="H9" s="109" t="s">
        <v>18</v>
      </c>
      <c r="I9" s="110">
        <v>0</v>
      </c>
      <c r="J9" s="110">
        <v>0</v>
      </c>
      <c r="K9" s="110"/>
      <c r="L9" s="110"/>
      <c r="M9" s="369"/>
      <c r="N9" s="332"/>
      <c r="O9" s="332"/>
      <c r="P9" s="111"/>
      <c r="Q9" s="111"/>
      <c r="R9" s="111"/>
      <c r="S9" s="111"/>
      <c r="T9" s="111"/>
      <c r="U9" s="111"/>
      <c r="V9" s="111"/>
      <c r="W9" s="111"/>
      <c r="X9" s="111"/>
      <c r="Y9" s="111"/>
      <c r="Z9" s="111"/>
      <c r="AA9" s="111"/>
      <c r="AB9" s="111"/>
      <c r="AC9" s="111"/>
      <c r="AD9" s="111"/>
      <c r="AE9" s="111"/>
      <c r="AF9" s="111"/>
      <c r="AG9" s="111"/>
      <c r="AH9" s="332"/>
      <c r="AI9" s="111"/>
      <c r="AJ9" s="111"/>
      <c r="AK9" s="111"/>
      <c r="AL9" s="111"/>
      <c r="AM9" s="111"/>
      <c r="AN9" s="111"/>
      <c r="AO9" s="111"/>
      <c r="AP9" s="111"/>
      <c r="AQ9" s="111"/>
      <c r="AR9" s="111"/>
      <c r="AS9" s="111"/>
      <c r="AT9" s="111"/>
      <c r="AU9" s="111"/>
      <c r="AV9" s="111"/>
      <c r="AW9" s="111"/>
      <c r="AX9" s="111"/>
      <c r="AY9" s="111"/>
      <c r="AZ9" s="111"/>
      <c r="BA9" s="332"/>
      <c r="BB9" s="332"/>
      <c r="BC9" s="112"/>
      <c r="BD9" s="90"/>
      <c r="BE9" s="90"/>
      <c r="BF9" s="90"/>
      <c r="BG9" s="90"/>
      <c r="BH9" s="90"/>
      <c r="BI9" s="90"/>
      <c r="BJ9" s="90"/>
      <c r="BK9" s="90"/>
      <c r="BL9" s="90"/>
      <c r="BM9" s="90"/>
      <c r="BN9" s="90"/>
      <c r="BO9" s="90"/>
      <c r="BP9" s="90"/>
      <c r="BQ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row>
    <row r="10" spans="1:117" s="87" customFormat="1" ht="15.75" x14ac:dyDescent="0.25">
      <c r="A10" s="357"/>
      <c r="B10" s="362"/>
      <c r="C10" s="363"/>
      <c r="D10" s="363"/>
      <c r="E10" s="364"/>
      <c r="F10" s="113"/>
      <c r="G10" s="113"/>
      <c r="H10" s="109" t="s">
        <v>19</v>
      </c>
      <c r="I10" s="110">
        <v>0</v>
      </c>
      <c r="J10" s="110">
        <v>0</v>
      </c>
      <c r="K10" s="110"/>
      <c r="L10" s="110"/>
      <c r="M10" s="369"/>
      <c r="N10" s="332"/>
      <c r="O10" s="332"/>
      <c r="P10" s="111"/>
      <c r="Q10" s="111"/>
      <c r="R10" s="111"/>
      <c r="S10" s="111"/>
      <c r="T10" s="111"/>
      <c r="U10" s="111"/>
      <c r="V10" s="111"/>
      <c r="W10" s="111"/>
      <c r="X10" s="111"/>
      <c r="Y10" s="111"/>
      <c r="Z10" s="111"/>
      <c r="AA10" s="111"/>
      <c r="AB10" s="111"/>
      <c r="AC10" s="111"/>
      <c r="AD10" s="111"/>
      <c r="AE10" s="111"/>
      <c r="AF10" s="111"/>
      <c r="AG10" s="111"/>
      <c r="AH10" s="332"/>
      <c r="AI10" s="111"/>
      <c r="AJ10" s="111"/>
      <c r="AK10" s="111"/>
      <c r="AL10" s="111"/>
      <c r="AM10" s="111"/>
      <c r="AN10" s="111"/>
      <c r="AO10" s="111"/>
      <c r="AP10" s="111"/>
      <c r="AQ10" s="111"/>
      <c r="AR10" s="111"/>
      <c r="AS10" s="111"/>
      <c r="AT10" s="111"/>
      <c r="AU10" s="111"/>
      <c r="AV10" s="111"/>
      <c r="AW10" s="111"/>
      <c r="AX10" s="111"/>
      <c r="AY10" s="111"/>
      <c r="AZ10" s="111"/>
      <c r="BA10" s="332"/>
      <c r="BB10" s="332"/>
      <c r="BC10" s="112"/>
      <c r="BD10" s="90"/>
      <c r="BE10" s="90"/>
      <c r="BF10" s="90"/>
      <c r="BG10" s="90"/>
      <c r="BH10" s="90"/>
      <c r="BI10" s="90"/>
      <c r="BJ10" s="90"/>
      <c r="BK10" s="90"/>
      <c r="BL10" s="90"/>
      <c r="BM10" s="90"/>
      <c r="BN10" s="90"/>
      <c r="BO10" s="90"/>
      <c r="BP10" s="90"/>
      <c r="BQ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row>
    <row r="11" spans="1:117" s="87" customFormat="1" ht="31.5" x14ac:dyDescent="0.25">
      <c r="A11" s="358"/>
      <c r="B11" s="365"/>
      <c r="C11" s="366"/>
      <c r="D11" s="366"/>
      <c r="E11" s="367"/>
      <c r="F11" s="114"/>
      <c r="G11" s="114"/>
      <c r="H11" s="109" t="s">
        <v>20</v>
      </c>
      <c r="I11" s="110">
        <f>I31+I15+I23</f>
        <v>71264</v>
      </c>
      <c r="J11" s="110">
        <f>J31+J15+J23</f>
        <v>90152.450000000012</v>
      </c>
      <c r="K11" s="110"/>
      <c r="L11" s="110"/>
      <c r="M11" s="370"/>
      <c r="N11" s="333"/>
      <c r="O11" s="333"/>
      <c r="P11" s="111"/>
      <c r="Q11" s="111"/>
      <c r="R11" s="111"/>
      <c r="S11" s="111"/>
      <c r="T11" s="111"/>
      <c r="U11" s="111"/>
      <c r="V11" s="111"/>
      <c r="W11" s="111"/>
      <c r="X11" s="111"/>
      <c r="Y11" s="111"/>
      <c r="Z11" s="111"/>
      <c r="AA11" s="111"/>
      <c r="AB11" s="111"/>
      <c r="AC11" s="111"/>
      <c r="AD11" s="111"/>
      <c r="AE11" s="111"/>
      <c r="AF11" s="111"/>
      <c r="AG11" s="111"/>
      <c r="AH11" s="333"/>
      <c r="AI11" s="111"/>
      <c r="AJ11" s="111"/>
      <c r="AK11" s="111"/>
      <c r="AL11" s="111"/>
      <c r="AM11" s="111"/>
      <c r="AN11" s="111"/>
      <c r="AO11" s="111"/>
      <c r="AP11" s="111"/>
      <c r="AQ11" s="111"/>
      <c r="AR11" s="111"/>
      <c r="AS11" s="111"/>
      <c r="AT11" s="111"/>
      <c r="AU11" s="111"/>
      <c r="AV11" s="111"/>
      <c r="AW11" s="111"/>
      <c r="AX11" s="111"/>
      <c r="AY11" s="111"/>
      <c r="AZ11" s="111"/>
      <c r="BA11" s="333"/>
      <c r="BB11" s="333"/>
      <c r="BC11" s="112"/>
      <c r="BD11" s="90"/>
      <c r="BE11" s="90"/>
      <c r="BF11" s="90"/>
      <c r="BG11" s="90"/>
      <c r="BH11" s="90"/>
      <c r="BI11" s="90"/>
      <c r="BJ11" s="334" t="s">
        <v>121</v>
      </c>
      <c r="BK11" s="334"/>
      <c r="BL11" s="334"/>
      <c r="BM11" s="334"/>
      <c r="BN11" s="334"/>
      <c r="BO11" s="334"/>
      <c r="BP11" s="334"/>
      <c r="BQ11" s="334"/>
      <c r="BR11" s="334"/>
      <c r="BS11" s="115"/>
      <c r="BT11" s="115"/>
      <c r="BU11" s="115"/>
      <c r="BV11" s="115"/>
      <c r="BW11" s="115"/>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row>
    <row r="12" spans="1:117" s="87" customFormat="1" ht="15.75" x14ac:dyDescent="0.25">
      <c r="A12" s="335" t="s">
        <v>21</v>
      </c>
      <c r="B12" s="338" t="s">
        <v>233</v>
      </c>
      <c r="C12" s="339"/>
      <c r="D12" s="339"/>
      <c r="E12" s="340"/>
      <c r="F12" s="116"/>
      <c r="G12" s="116"/>
      <c r="H12" s="117" t="s">
        <v>17</v>
      </c>
      <c r="I12" s="118">
        <v>895</v>
      </c>
      <c r="J12" s="118">
        <v>895</v>
      </c>
      <c r="K12" s="195"/>
      <c r="L12" s="347"/>
      <c r="M12" s="350"/>
      <c r="N12" s="353"/>
      <c r="O12" s="353"/>
      <c r="P12" s="119">
        <v>0</v>
      </c>
      <c r="Q12" s="119">
        <v>0</v>
      </c>
      <c r="R12" s="119">
        <v>0</v>
      </c>
      <c r="S12" s="119">
        <v>0</v>
      </c>
      <c r="T12" s="119">
        <v>0</v>
      </c>
      <c r="U12" s="119">
        <v>0</v>
      </c>
      <c r="V12" s="119">
        <v>0</v>
      </c>
      <c r="W12" s="119">
        <v>0</v>
      </c>
      <c r="X12" s="119">
        <v>0</v>
      </c>
      <c r="Y12" s="119">
        <v>0</v>
      </c>
      <c r="Z12" s="119">
        <v>0</v>
      </c>
      <c r="AA12" s="119">
        <v>0</v>
      </c>
      <c r="AB12" s="119">
        <v>0</v>
      </c>
      <c r="AC12" s="119">
        <v>0</v>
      </c>
      <c r="AD12" s="119">
        <v>0</v>
      </c>
      <c r="AE12" s="119">
        <v>0</v>
      </c>
      <c r="AF12" s="119">
        <v>0</v>
      </c>
      <c r="AG12" s="119">
        <v>0</v>
      </c>
      <c r="AH12" s="353"/>
      <c r="AI12" s="119"/>
      <c r="AJ12" s="119"/>
      <c r="AK12" s="119"/>
      <c r="AL12" s="119"/>
      <c r="AM12" s="119"/>
      <c r="AN12" s="119"/>
      <c r="AO12" s="119"/>
      <c r="AP12" s="119"/>
      <c r="AQ12" s="119"/>
      <c r="AR12" s="119"/>
      <c r="AS12" s="119"/>
      <c r="AT12" s="119"/>
      <c r="AU12" s="119"/>
      <c r="AV12" s="119"/>
      <c r="AW12" s="119"/>
      <c r="AX12" s="119"/>
      <c r="AY12" s="119"/>
      <c r="AZ12" s="119"/>
      <c r="BA12" s="353"/>
      <c r="BB12" s="353"/>
      <c r="BC12" s="120"/>
      <c r="BD12" s="90"/>
      <c r="BE12" s="90"/>
      <c r="BF12" s="90"/>
      <c r="BG12" s="90"/>
      <c r="BH12" s="90"/>
      <c r="BI12" s="90"/>
      <c r="BJ12" s="121"/>
      <c r="BK12" s="371"/>
      <c r="BL12" s="371"/>
      <c r="BM12" s="371"/>
      <c r="BN12" s="371"/>
      <c r="BO12" s="371"/>
      <c r="BP12" s="371"/>
      <c r="BQ12" s="371"/>
      <c r="BR12" s="122"/>
      <c r="BS12" s="115"/>
      <c r="BT12" s="115"/>
      <c r="BU12" s="115"/>
      <c r="BV12" s="115"/>
      <c r="BW12" s="115"/>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row>
    <row r="13" spans="1:117" s="87" customFormat="1" ht="15.75" x14ac:dyDescent="0.25">
      <c r="A13" s="336"/>
      <c r="B13" s="341"/>
      <c r="C13" s="342"/>
      <c r="D13" s="342"/>
      <c r="E13" s="343"/>
      <c r="F13" s="123"/>
      <c r="G13" s="123"/>
      <c r="H13" s="117" t="s">
        <v>18</v>
      </c>
      <c r="I13" s="118">
        <v>0</v>
      </c>
      <c r="J13" s="118">
        <v>0</v>
      </c>
      <c r="K13" s="196"/>
      <c r="L13" s="348"/>
      <c r="M13" s="351"/>
      <c r="N13" s="354"/>
      <c r="O13" s="354"/>
      <c r="P13" s="124"/>
      <c r="Q13" s="124"/>
      <c r="R13" s="124"/>
      <c r="S13" s="124"/>
      <c r="T13" s="124"/>
      <c r="U13" s="124"/>
      <c r="V13" s="124"/>
      <c r="W13" s="124"/>
      <c r="X13" s="124"/>
      <c r="Y13" s="124"/>
      <c r="Z13" s="124"/>
      <c r="AA13" s="124"/>
      <c r="AB13" s="124"/>
      <c r="AC13" s="124"/>
      <c r="AD13" s="124"/>
      <c r="AE13" s="124"/>
      <c r="AF13" s="124"/>
      <c r="AG13" s="124"/>
      <c r="AH13" s="354"/>
      <c r="AI13" s="124"/>
      <c r="AJ13" s="124"/>
      <c r="AK13" s="124"/>
      <c r="AL13" s="124"/>
      <c r="AM13" s="124"/>
      <c r="AN13" s="124"/>
      <c r="AO13" s="124"/>
      <c r="AP13" s="124"/>
      <c r="AQ13" s="124"/>
      <c r="AR13" s="124"/>
      <c r="AS13" s="124"/>
      <c r="AT13" s="124"/>
      <c r="AU13" s="124"/>
      <c r="AV13" s="124"/>
      <c r="AW13" s="124"/>
      <c r="AX13" s="124"/>
      <c r="AY13" s="124"/>
      <c r="AZ13" s="124"/>
      <c r="BA13" s="354"/>
      <c r="BB13" s="354"/>
      <c r="BC13" s="120"/>
      <c r="BD13" s="90"/>
      <c r="BE13" s="90"/>
      <c r="BF13" s="90"/>
      <c r="BG13" s="90"/>
      <c r="BH13" s="90"/>
      <c r="BI13" s="90"/>
      <c r="BJ13" s="121"/>
      <c r="BK13" s="372"/>
      <c r="BL13" s="372"/>
      <c r="BM13" s="372"/>
      <c r="BN13" s="372"/>
      <c r="BO13" s="372"/>
      <c r="BP13" s="372"/>
      <c r="BQ13" s="372"/>
      <c r="BR13" s="125"/>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row>
    <row r="14" spans="1:117" s="87" customFormat="1" ht="15.75" x14ac:dyDescent="0.25">
      <c r="A14" s="336"/>
      <c r="B14" s="341"/>
      <c r="C14" s="342"/>
      <c r="D14" s="342"/>
      <c r="E14" s="343"/>
      <c r="F14" s="123"/>
      <c r="G14" s="123"/>
      <c r="H14" s="117" t="s">
        <v>19</v>
      </c>
      <c r="I14" s="118">
        <v>0</v>
      </c>
      <c r="J14" s="118">
        <v>0</v>
      </c>
      <c r="K14" s="196"/>
      <c r="L14" s="348"/>
      <c r="M14" s="351"/>
      <c r="N14" s="354"/>
      <c r="O14" s="354"/>
      <c r="P14" s="124"/>
      <c r="Q14" s="124"/>
      <c r="R14" s="124"/>
      <c r="S14" s="124"/>
      <c r="T14" s="124"/>
      <c r="U14" s="124"/>
      <c r="V14" s="124"/>
      <c r="W14" s="124"/>
      <c r="X14" s="124"/>
      <c r="Y14" s="124"/>
      <c r="Z14" s="124"/>
      <c r="AA14" s="124"/>
      <c r="AB14" s="124"/>
      <c r="AC14" s="124"/>
      <c r="AD14" s="124"/>
      <c r="AE14" s="124"/>
      <c r="AF14" s="124"/>
      <c r="AG14" s="124"/>
      <c r="AH14" s="354"/>
      <c r="AI14" s="124"/>
      <c r="AJ14" s="124"/>
      <c r="AK14" s="124"/>
      <c r="AL14" s="124"/>
      <c r="AM14" s="124"/>
      <c r="AN14" s="124"/>
      <c r="AO14" s="124"/>
      <c r="AP14" s="124"/>
      <c r="AQ14" s="124"/>
      <c r="AR14" s="124"/>
      <c r="AS14" s="124"/>
      <c r="AT14" s="124"/>
      <c r="AU14" s="124"/>
      <c r="AV14" s="124"/>
      <c r="AW14" s="124"/>
      <c r="AX14" s="124"/>
      <c r="AY14" s="124"/>
      <c r="AZ14" s="124"/>
      <c r="BA14" s="354"/>
      <c r="BB14" s="354"/>
      <c r="BC14" s="120"/>
      <c r="BD14" s="90"/>
      <c r="BE14" s="90"/>
      <c r="BF14" s="90"/>
      <c r="BG14" s="90"/>
      <c r="BH14" s="90"/>
      <c r="BI14" s="90"/>
      <c r="BJ14" s="95"/>
      <c r="BK14" s="95"/>
      <c r="BL14" s="95"/>
      <c r="BM14" s="95"/>
      <c r="BN14" s="95"/>
      <c r="BO14" s="95"/>
      <c r="BP14" s="95"/>
      <c r="BQ14" s="95"/>
      <c r="BR14" s="96"/>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row>
    <row r="15" spans="1:117" s="87" customFormat="1" ht="31.5" x14ac:dyDescent="0.25">
      <c r="A15" s="337"/>
      <c r="B15" s="344"/>
      <c r="C15" s="345"/>
      <c r="D15" s="345"/>
      <c r="E15" s="346"/>
      <c r="F15" s="126"/>
      <c r="G15" s="126"/>
      <c r="H15" s="127" t="s">
        <v>20</v>
      </c>
      <c r="I15" s="118">
        <f>I19</f>
        <v>895</v>
      </c>
      <c r="J15" s="118">
        <f>J19</f>
        <v>895</v>
      </c>
      <c r="K15" s="217"/>
      <c r="L15" s="349"/>
      <c r="M15" s="352"/>
      <c r="N15" s="355"/>
      <c r="O15" s="355"/>
      <c r="P15" s="124"/>
      <c r="Q15" s="124"/>
      <c r="R15" s="124"/>
      <c r="S15" s="124"/>
      <c r="T15" s="124"/>
      <c r="U15" s="124"/>
      <c r="V15" s="124"/>
      <c r="W15" s="124"/>
      <c r="X15" s="124"/>
      <c r="Y15" s="124"/>
      <c r="Z15" s="124"/>
      <c r="AA15" s="124"/>
      <c r="AB15" s="124"/>
      <c r="AC15" s="124"/>
      <c r="AD15" s="124"/>
      <c r="AE15" s="124"/>
      <c r="AF15" s="124"/>
      <c r="AG15" s="124"/>
      <c r="AH15" s="355"/>
      <c r="AI15" s="124"/>
      <c r="AJ15" s="124"/>
      <c r="AK15" s="124"/>
      <c r="AL15" s="124"/>
      <c r="AM15" s="124"/>
      <c r="AN15" s="124"/>
      <c r="AO15" s="124"/>
      <c r="AP15" s="124"/>
      <c r="AQ15" s="124"/>
      <c r="AR15" s="124"/>
      <c r="AS15" s="124"/>
      <c r="AT15" s="124"/>
      <c r="AU15" s="124"/>
      <c r="AV15" s="124"/>
      <c r="AW15" s="124"/>
      <c r="AX15" s="124"/>
      <c r="AY15" s="124"/>
      <c r="AZ15" s="124"/>
      <c r="BA15" s="355"/>
      <c r="BB15" s="355"/>
      <c r="BC15" s="120"/>
      <c r="BD15" s="90"/>
      <c r="BE15" s="90"/>
      <c r="BF15" s="90"/>
      <c r="BG15" s="90"/>
      <c r="BH15" s="90"/>
      <c r="BI15" s="90"/>
      <c r="BJ15" s="121"/>
      <c r="BK15" s="371"/>
      <c r="BL15" s="371"/>
      <c r="BM15" s="371"/>
      <c r="BN15" s="371"/>
      <c r="BO15" s="371"/>
      <c r="BP15" s="371"/>
      <c r="BQ15" s="371"/>
      <c r="BR15" s="122"/>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row>
    <row r="16" spans="1:117" s="90" customFormat="1" ht="15.75" x14ac:dyDescent="0.25">
      <c r="A16" s="450" t="s">
        <v>138</v>
      </c>
      <c r="B16" s="459" t="s">
        <v>386</v>
      </c>
      <c r="C16" s="210"/>
      <c r="D16" s="210"/>
      <c r="E16" s="210"/>
      <c r="F16" s="459" t="s">
        <v>387</v>
      </c>
      <c r="G16" s="347">
        <v>2025</v>
      </c>
      <c r="H16" s="206" t="s">
        <v>17</v>
      </c>
      <c r="I16" s="209">
        <v>895</v>
      </c>
      <c r="J16" s="209">
        <v>895</v>
      </c>
      <c r="K16" s="456" t="s">
        <v>389</v>
      </c>
      <c r="L16" s="347" t="s">
        <v>388</v>
      </c>
      <c r="M16" s="208"/>
      <c r="N16" s="203"/>
      <c r="O16" s="203"/>
      <c r="P16" s="206"/>
      <c r="Q16" s="206"/>
      <c r="R16" s="206"/>
      <c r="S16" s="206"/>
      <c r="T16" s="206"/>
      <c r="U16" s="206"/>
      <c r="V16" s="206"/>
      <c r="W16" s="206"/>
      <c r="X16" s="206"/>
      <c r="Y16" s="206"/>
      <c r="Z16" s="206"/>
      <c r="AA16" s="206"/>
      <c r="AB16" s="206"/>
      <c r="AC16" s="206"/>
      <c r="AD16" s="206"/>
      <c r="AE16" s="206"/>
      <c r="AF16" s="206"/>
      <c r="AG16" s="206"/>
      <c r="AH16" s="203"/>
      <c r="AI16" s="206"/>
      <c r="AJ16" s="206"/>
      <c r="AK16" s="206"/>
      <c r="AL16" s="206"/>
      <c r="AM16" s="206"/>
      <c r="AN16" s="206"/>
      <c r="AO16" s="206"/>
      <c r="AP16" s="206"/>
      <c r="AQ16" s="206"/>
      <c r="AR16" s="206"/>
      <c r="AS16" s="206"/>
      <c r="AT16" s="206"/>
      <c r="AU16" s="206"/>
      <c r="AV16" s="206"/>
      <c r="AW16" s="206"/>
      <c r="AX16" s="206"/>
      <c r="AY16" s="206"/>
      <c r="AZ16" s="206"/>
      <c r="BA16" s="203"/>
      <c r="BB16" s="203"/>
      <c r="BC16" s="120"/>
      <c r="BJ16" s="121"/>
      <c r="BK16" s="207"/>
      <c r="BL16" s="207"/>
      <c r="BM16" s="207"/>
      <c r="BN16" s="207"/>
      <c r="BO16" s="207"/>
      <c r="BP16" s="207"/>
      <c r="BQ16" s="207"/>
      <c r="BR16" s="121"/>
    </row>
    <row r="17" spans="1:117" s="90" customFormat="1" ht="15.75" x14ac:dyDescent="0.25">
      <c r="A17" s="451"/>
      <c r="B17" s="459"/>
      <c r="C17" s="210"/>
      <c r="D17" s="210"/>
      <c r="E17" s="210"/>
      <c r="F17" s="459"/>
      <c r="G17" s="348"/>
      <c r="H17" s="206" t="s">
        <v>18</v>
      </c>
      <c r="I17" s="209">
        <v>0</v>
      </c>
      <c r="J17" s="209">
        <v>0</v>
      </c>
      <c r="K17" s="457"/>
      <c r="L17" s="348"/>
      <c r="M17" s="208"/>
      <c r="N17" s="203"/>
      <c r="O17" s="203"/>
      <c r="P17" s="206"/>
      <c r="Q17" s="206"/>
      <c r="R17" s="206"/>
      <c r="S17" s="206"/>
      <c r="T17" s="206"/>
      <c r="U17" s="206"/>
      <c r="V17" s="206"/>
      <c r="W17" s="206"/>
      <c r="X17" s="206"/>
      <c r="Y17" s="206"/>
      <c r="Z17" s="206"/>
      <c r="AA17" s="206"/>
      <c r="AB17" s="206"/>
      <c r="AC17" s="206"/>
      <c r="AD17" s="206"/>
      <c r="AE17" s="206"/>
      <c r="AF17" s="206"/>
      <c r="AG17" s="206"/>
      <c r="AH17" s="203"/>
      <c r="AI17" s="206"/>
      <c r="AJ17" s="206"/>
      <c r="AK17" s="206"/>
      <c r="AL17" s="206"/>
      <c r="AM17" s="206"/>
      <c r="AN17" s="206"/>
      <c r="AO17" s="206"/>
      <c r="AP17" s="206"/>
      <c r="AQ17" s="206"/>
      <c r="AR17" s="206"/>
      <c r="AS17" s="206"/>
      <c r="AT17" s="206"/>
      <c r="AU17" s="206"/>
      <c r="AV17" s="206"/>
      <c r="AW17" s="206"/>
      <c r="AX17" s="206"/>
      <c r="AY17" s="206"/>
      <c r="AZ17" s="206"/>
      <c r="BA17" s="203"/>
      <c r="BB17" s="203"/>
      <c r="BC17" s="120"/>
      <c r="BJ17" s="121"/>
      <c r="BK17" s="207"/>
      <c r="BL17" s="207"/>
      <c r="BM17" s="207"/>
      <c r="BN17" s="207"/>
      <c r="BO17" s="207"/>
      <c r="BP17" s="207"/>
      <c r="BQ17" s="207"/>
      <c r="BR17" s="121"/>
    </row>
    <row r="18" spans="1:117" s="90" customFormat="1" ht="15.75" x14ac:dyDescent="0.25">
      <c r="A18" s="451"/>
      <c r="B18" s="459"/>
      <c r="C18" s="210"/>
      <c r="D18" s="210"/>
      <c r="E18" s="210"/>
      <c r="F18" s="459"/>
      <c r="G18" s="348"/>
      <c r="H18" s="206" t="s">
        <v>19</v>
      </c>
      <c r="I18" s="209">
        <v>0</v>
      </c>
      <c r="J18" s="209">
        <v>0</v>
      </c>
      <c r="K18" s="457"/>
      <c r="L18" s="348"/>
      <c r="M18" s="208"/>
      <c r="N18" s="203"/>
      <c r="O18" s="203"/>
      <c r="P18" s="206"/>
      <c r="Q18" s="206"/>
      <c r="R18" s="206"/>
      <c r="S18" s="206"/>
      <c r="T18" s="206"/>
      <c r="U18" s="206"/>
      <c r="V18" s="206"/>
      <c r="W18" s="206"/>
      <c r="X18" s="206"/>
      <c r="Y18" s="206"/>
      <c r="Z18" s="206"/>
      <c r="AA18" s="206"/>
      <c r="AB18" s="206"/>
      <c r="AC18" s="206"/>
      <c r="AD18" s="206"/>
      <c r="AE18" s="206"/>
      <c r="AF18" s="206"/>
      <c r="AG18" s="206"/>
      <c r="AH18" s="203"/>
      <c r="AI18" s="206"/>
      <c r="AJ18" s="206"/>
      <c r="AK18" s="206"/>
      <c r="AL18" s="206"/>
      <c r="AM18" s="206"/>
      <c r="AN18" s="206"/>
      <c r="AO18" s="206"/>
      <c r="AP18" s="206"/>
      <c r="AQ18" s="206"/>
      <c r="AR18" s="206"/>
      <c r="AS18" s="206"/>
      <c r="AT18" s="206"/>
      <c r="AU18" s="206"/>
      <c r="AV18" s="206"/>
      <c r="AW18" s="206"/>
      <c r="AX18" s="206"/>
      <c r="AY18" s="206"/>
      <c r="AZ18" s="206"/>
      <c r="BA18" s="203"/>
      <c r="BB18" s="203"/>
      <c r="BC18" s="120"/>
      <c r="BJ18" s="121"/>
      <c r="BK18" s="207"/>
      <c r="BL18" s="207"/>
      <c r="BM18" s="207"/>
      <c r="BN18" s="207"/>
      <c r="BO18" s="207"/>
      <c r="BP18" s="207"/>
      <c r="BQ18" s="207"/>
      <c r="BR18" s="121"/>
    </row>
    <row r="19" spans="1:117" s="90" customFormat="1" ht="31.5" x14ac:dyDescent="0.25">
      <c r="A19" s="452"/>
      <c r="B19" s="459"/>
      <c r="C19" s="210"/>
      <c r="D19" s="210"/>
      <c r="E19" s="210"/>
      <c r="F19" s="459"/>
      <c r="G19" s="349"/>
      <c r="H19" s="157" t="s">
        <v>20</v>
      </c>
      <c r="I19" s="209">
        <v>895</v>
      </c>
      <c r="J19" s="209">
        <v>895</v>
      </c>
      <c r="K19" s="458"/>
      <c r="L19" s="349"/>
      <c r="M19" s="208"/>
      <c r="N19" s="203"/>
      <c r="O19" s="203"/>
      <c r="P19" s="206"/>
      <c r="Q19" s="206"/>
      <c r="R19" s="206"/>
      <c r="S19" s="206"/>
      <c r="T19" s="206"/>
      <c r="U19" s="206"/>
      <c r="V19" s="206"/>
      <c r="W19" s="206"/>
      <c r="X19" s="206"/>
      <c r="Y19" s="206"/>
      <c r="Z19" s="206"/>
      <c r="AA19" s="206"/>
      <c r="AB19" s="206"/>
      <c r="AC19" s="206"/>
      <c r="AD19" s="206"/>
      <c r="AE19" s="206"/>
      <c r="AF19" s="206"/>
      <c r="AG19" s="206"/>
      <c r="AH19" s="203"/>
      <c r="AI19" s="206"/>
      <c r="AJ19" s="206"/>
      <c r="AK19" s="206"/>
      <c r="AL19" s="206"/>
      <c r="AM19" s="206"/>
      <c r="AN19" s="206"/>
      <c r="AO19" s="206"/>
      <c r="AP19" s="206"/>
      <c r="AQ19" s="206"/>
      <c r="AR19" s="206"/>
      <c r="AS19" s="206"/>
      <c r="AT19" s="206"/>
      <c r="AU19" s="206"/>
      <c r="AV19" s="206"/>
      <c r="AW19" s="206"/>
      <c r="AX19" s="206"/>
      <c r="AY19" s="206"/>
      <c r="AZ19" s="206"/>
      <c r="BA19" s="203"/>
      <c r="BB19" s="203"/>
      <c r="BC19" s="120"/>
      <c r="BJ19" s="121"/>
      <c r="BK19" s="207"/>
      <c r="BL19" s="207"/>
      <c r="BM19" s="207"/>
      <c r="BN19" s="207"/>
      <c r="BO19" s="207"/>
      <c r="BP19" s="207"/>
      <c r="BQ19" s="207"/>
      <c r="BR19" s="121"/>
    </row>
    <row r="20" spans="1:117" s="88" customFormat="1" ht="15.75" x14ac:dyDescent="0.25">
      <c r="A20" s="335" t="s">
        <v>23</v>
      </c>
      <c r="B20" s="338" t="s">
        <v>235</v>
      </c>
      <c r="C20" s="339"/>
      <c r="D20" s="339"/>
      <c r="E20" s="340"/>
      <c r="F20" s="116"/>
      <c r="G20" s="116"/>
      <c r="H20" s="117" t="s">
        <v>17</v>
      </c>
      <c r="I20" s="128">
        <v>39894</v>
      </c>
      <c r="J20" s="128">
        <v>19702</v>
      </c>
      <c r="K20" s="197"/>
      <c r="L20" s="373"/>
      <c r="M20" s="376"/>
      <c r="N20" s="379"/>
      <c r="O20" s="379"/>
      <c r="P20" s="129">
        <v>0</v>
      </c>
      <c r="Q20" s="129">
        <v>0</v>
      </c>
      <c r="R20" s="129">
        <v>0</v>
      </c>
      <c r="S20" s="129">
        <v>0</v>
      </c>
      <c r="T20" s="129">
        <v>0</v>
      </c>
      <c r="U20" s="129">
        <v>0</v>
      </c>
      <c r="V20" s="129">
        <v>0</v>
      </c>
      <c r="W20" s="129">
        <v>0</v>
      </c>
      <c r="X20" s="129">
        <v>0</v>
      </c>
      <c r="Y20" s="129">
        <v>0</v>
      </c>
      <c r="Z20" s="129">
        <v>0</v>
      </c>
      <c r="AA20" s="129">
        <v>0</v>
      </c>
      <c r="AB20" s="129">
        <v>0</v>
      </c>
      <c r="AC20" s="129">
        <v>0</v>
      </c>
      <c r="AD20" s="129">
        <v>0</v>
      </c>
      <c r="AE20" s="129">
        <v>0</v>
      </c>
      <c r="AF20" s="129">
        <v>0</v>
      </c>
      <c r="AG20" s="129">
        <v>0</v>
      </c>
      <c r="AH20" s="379"/>
      <c r="AI20" s="129">
        <v>0</v>
      </c>
      <c r="AJ20" s="129">
        <v>0</v>
      </c>
      <c r="AK20" s="129">
        <v>0</v>
      </c>
      <c r="AL20" s="129">
        <v>0</v>
      </c>
      <c r="AM20" s="129">
        <v>0</v>
      </c>
      <c r="AN20" s="129">
        <v>0</v>
      </c>
      <c r="AO20" s="129">
        <v>0</v>
      </c>
      <c r="AP20" s="129">
        <v>0</v>
      </c>
      <c r="AQ20" s="129">
        <v>0</v>
      </c>
      <c r="AR20" s="129">
        <v>0</v>
      </c>
      <c r="AS20" s="129">
        <v>0</v>
      </c>
      <c r="AT20" s="129">
        <v>0</v>
      </c>
      <c r="AU20" s="129">
        <v>0</v>
      </c>
      <c r="AV20" s="129">
        <v>0</v>
      </c>
      <c r="AW20" s="129">
        <v>0</v>
      </c>
      <c r="AX20" s="129">
        <v>0</v>
      </c>
      <c r="AY20" s="129">
        <v>0</v>
      </c>
      <c r="AZ20" s="129">
        <v>0</v>
      </c>
      <c r="BA20" s="379"/>
      <c r="BB20" s="379"/>
      <c r="BC20" s="94"/>
      <c r="BD20" s="130"/>
      <c r="BE20" s="130"/>
      <c r="BF20" s="130"/>
      <c r="BG20" s="130"/>
      <c r="BH20" s="130"/>
      <c r="BI20" s="130"/>
      <c r="BJ20" s="130"/>
      <c r="BK20" s="130"/>
      <c r="BL20" s="130"/>
      <c r="BM20" s="130"/>
      <c r="BN20" s="130"/>
      <c r="BO20" s="130"/>
      <c r="BP20" s="130"/>
      <c r="BQ20" s="130"/>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row>
    <row r="21" spans="1:117" s="88" customFormat="1" ht="15.75" x14ac:dyDescent="0.25">
      <c r="A21" s="336"/>
      <c r="B21" s="341"/>
      <c r="C21" s="342"/>
      <c r="D21" s="342"/>
      <c r="E21" s="343"/>
      <c r="F21" s="123"/>
      <c r="G21" s="123"/>
      <c r="H21" s="117" t="s">
        <v>18</v>
      </c>
      <c r="I21" s="128">
        <v>0</v>
      </c>
      <c r="J21" s="128">
        <v>0</v>
      </c>
      <c r="K21" s="198"/>
      <c r="L21" s="374"/>
      <c r="M21" s="377"/>
      <c r="N21" s="380"/>
      <c r="O21" s="380"/>
      <c r="P21" s="117"/>
      <c r="Q21" s="117"/>
      <c r="R21" s="117"/>
      <c r="S21" s="117"/>
      <c r="T21" s="117"/>
      <c r="U21" s="117"/>
      <c r="V21" s="117"/>
      <c r="W21" s="117"/>
      <c r="X21" s="117"/>
      <c r="Y21" s="117"/>
      <c r="Z21" s="117"/>
      <c r="AA21" s="117"/>
      <c r="AB21" s="117"/>
      <c r="AC21" s="117"/>
      <c r="AD21" s="117"/>
      <c r="AE21" s="117"/>
      <c r="AF21" s="117"/>
      <c r="AG21" s="117"/>
      <c r="AH21" s="380"/>
      <c r="AI21" s="117"/>
      <c r="AJ21" s="117"/>
      <c r="AK21" s="117"/>
      <c r="AL21" s="117"/>
      <c r="AM21" s="117"/>
      <c r="AN21" s="117"/>
      <c r="AO21" s="117"/>
      <c r="AP21" s="117"/>
      <c r="AQ21" s="117"/>
      <c r="AR21" s="117"/>
      <c r="AS21" s="117"/>
      <c r="AT21" s="117"/>
      <c r="AU21" s="117"/>
      <c r="AV21" s="117"/>
      <c r="AW21" s="117"/>
      <c r="AX21" s="117"/>
      <c r="AY21" s="117"/>
      <c r="AZ21" s="117"/>
      <c r="BA21" s="380"/>
      <c r="BB21" s="380"/>
      <c r="BC21" s="94"/>
      <c r="BD21" s="130"/>
      <c r="BE21" s="130"/>
      <c r="BF21" s="130"/>
      <c r="BG21" s="130"/>
      <c r="BH21" s="130"/>
      <c r="BI21" s="130"/>
      <c r="BJ21" s="130"/>
      <c r="BK21" s="130"/>
      <c r="BL21" s="130"/>
      <c r="BM21" s="130"/>
      <c r="BN21" s="130"/>
      <c r="BO21" s="130"/>
      <c r="BP21" s="130"/>
      <c r="BQ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row>
    <row r="22" spans="1:117" s="88" customFormat="1" ht="15.75" x14ac:dyDescent="0.25">
      <c r="A22" s="336"/>
      <c r="B22" s="341"/>
      <c r="C22" s="342"/>
      <c r="D22" s="342"/>
      <c r="E22" s="343"/>
      <c r="F22" s="123"/>
      <c r="G22" s="123"/>
      <c r="H22" s="117" t="s">
        <v>19</v>
      </c>
      <c r="I22" s="128">
        <v>0</v>
      </c>
      <c r="J22" s="128">
        <v>0</v>
      </c>
      <c r="K22" s="198"/>
      <c r="L22" s="374"/>
      <c r="M22" s="377"/>
      <c r="N22" s="380"/>
      <c r="O22" s="380"/>
      <c r="P22" s="117"/>
      <c r="Q22" s="117"/>
      <c r="R22" s="117"/>
      <c r="S22" s="117"/>
      <c r="T22" s="117"/>
      <c r="U22" s="117"/>
      <c r="V22" s="117"/>
      <c r="W22" s="117"/>
      <c r="X22" s="117"/>
      <c r="Y22" s="117"/>
      <c r="Z22" s="117"/>
      <c r="AA22" s="117"/>
      <c r="AB22" s="117"/>
      <c r="AC22" s="117"/>
      <c r="AD22" s="117"/>
      <c r="AE22" s="117"/>
      <c r="AF22" s="117"/>
      <c r="AG22" s="117"/>
      <c r="AH22" s="380"/>
      <c r="AI22" s="117"/>
      <c r="AJ22" s="117"/>
      <c r="AK22" s="117"/>
      <c r="AL22" s="117"/>
      <c r="AM22" s="117"/>
      <c r="AN22" s="117"/>
      <c r="AO22" s="117"/>
      <c r="AP22" s="117"/>
      <c r="AQ22" s="117"/>
      <c r="AR22" s="117"/>
      <c r="AS22" s="117"/>
      <c r="AT22" s="117"/>
      <c r="AU22" s="117"/>
      <c r="AV22" s="117"/>
      <c r="AW22" s="117"/>
      <c r="AX22" s="117"/>
      <c r="AY22" s="117"/>
      <c r="AZ22" s="117"/>
      <c r="BA22" s="380"/>
      <c r="BB22" s="380"/>
      <c r="BC22" s="94"/>
      <c r="BD22" s="130"/>
      <c r="BE22" s="130"/>
      <c r="BF22" s="130"/>
      <c r="BG22" s="130"/>
      <c r="BH22" s="130"/>
      <c r="BI22" s="130"/>
      <c r="BJ22" s="130"/>
      <c r="BK22" s="130"/>
      <c r="BL22" s="130"/>
      <c r="BM22" s="130"/>
      <c r="BN22" s="130"/>
      <c r="BO22" s="130"/>
      <c r="BP22" s="130"/>
      <c r="BQ22" s="130"/>
      <c r="BZ22" s="130"/>
      <c r="CA22" s="130"/>
      <c r="CB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130"/>
      <c r="CZ22" s="130"/>
      <c r="DA22" s="130"/>
      <c r="DB22" s="130"/>
      <c r="DC22" s="130"/>
      <c r="DD22" s="130"/>
      <c r="DE22" s="130"/>
      <c r="DF22" s="130"/>
      <c r="DG22" s="130"/>
      <c r="DH22" s="130"/>
      <c r="DI22" s="130"/>
      <c r="DJ22" s="130"/>
      <c r="DK22" s="130"/>
      <c r="DL22" s="130"/>
      <c r="DM22" s="130"/>
    </row>
    <row r="23" spans="1:117" s="88" customFormat="1" ht="31.5" x14ac:dyDescent="0.25">
      <c r="A23" s="337"/>
      <c r="B23" s="344"/>
      <c r="C23" s="345"/>
      <c r="D23" s="345"/>
      <c r="E23" s="346"/>
      <c r="F23" s="126"/>
      <c r="G23" s="126"/>
      <c r="H23" s="127" t="s">
        <v>20</v>
      </c>
      <c r="I23" s="131">
        <f>I27</f>
        <v>39894</v>
      </c>
      <c r="J23" s="131">
        <f>J27</f>
        <v>19702</v>
      </c>
      <c r="K23" s="199"/>
      <c r="L23" s="375"/>
      <c r="M23" s="378"/>
      <c r="N23" s="381"/>
      <c r="O23" s="381"/>
      <c r="P23" s="117"/>
      <c r="Q23" s="117"/>
      <c r="R23" s="117"/>
      <c r="S23" s="117"/>
      <c r="T23" s="117"/>
      <c r="U23" s="117"/>
      <c r="V23" s="117"/>
      <c r="W23" s="117"/>
      <c r="X23" s="117"/>
      <c r="Y23" s="117"/>
      <c r="Z23" s="117"/>
      <c r="AA23" s="117"/>
      <c r="AB23" s="117"/>
      <c r="AC23" s="117"/>
      <c r="AD23" s="117"/>
      <c r="AE23" s="117"/>
      <c r="AF23" s="117"/>
      <c r="AG23" s="117"/>
      <c r="AH23" s="381"/>
      <c r="AI23" s="117"/>
      <c r="AJ23" s="117"/>
      <c r="AK23" s="117"/>
      <c r="AL23" s="117"/>
      <c r="AM23" s="117"/>
      <c r="AN23" s="117"/>
      <c r="AO23" s="117"/>
      <c r="AP23" s="117"/>
      <c r="AQ23" s="117"/>
      <c r="AR23" s="117"/>
      <c r="AS23" s="117"/>
      <c r="AT23" s="117"/>
      <c r="AU23" s="117"/>
      <c r="AV23" s="117"/>
      <c r="AW23" s="117"/>
      <c r="AX23" s="117"/>
      <c r="AY23" s="117"/>
      <c r="AZ23" s="117"/>
      <c r="BA23" s="381"/>
      <c r="BB23" s="381"/>
      <c r="BC23" s="94"/>
      <c r="BD23" s="130"/>
      <c r="BE23" s="130"/>
      <c r="BF23" s="130"/>
      <c r="BG23" s="130"/>
      <c r="BH23" s="130"/>
      <c r="BI23" s="130"/>
      <c r="BJ23" s="130"/>
      <c r="BK23" s="130"/>
      <c r="BL23" s="130"/>
      <c r="BM23" s="130"/>
      <c r="BN23" s="130"/>
      <c r="BO23" s="130"/>
      <c r="BP23" s="130"/>
      <c r="BQ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row>
    <row r="24" spans="1:117" s="88" customFormat="1" ht="15.75" x14ac:dyDescent="0.25">
      <c r="A24" s="450" t="s">
        <v>140</v>
      </c>
      <c r="B24" s="453" t="s">
        <v>234</v>
      </c>
      <c r="C24" s="211"/>
      <c r="D24" s="211"/>
      <c r="E24" s="123"/>
      <c r="F24" s="347" t="s">
        <v>390</v>
      </c>
      <c r="G24" s="347">
        <v>2025</v>
      </c>
      <c r="H24" s="206" t="s">
        <v>17</v>
      </c>
      <c r="I24" s="134">
        <v>39894</v>
      </c>
      <c r="J24" s="134">
        <v>19702</v>
      </c>
      <c r="K24" s="456" t="s">
        <v>389</v>
      </c>
      <c r="L24" s="459" t="s">
        <v>391</v>
      </c>
      <c r="M24" s="212"/>
      <c r="N24" s="213"/>
      <c r="O24" s="213"/>
      <c r="P24" s="214"/>
      <c r="Q24" s="214"/>
      <c r="R24" s="214"/>
      <c r="S24" s="214"/>
      <c r="T24" s="214"/>
      <c r="U24" s="214"/>
      <c r="V24" s="214"/>
      <c r="W24" s="214"/>
      <c r="X24" s="214"/>
      <c r="Y24" s="214"/>
      <c r="Z24" s="214"/>
      <c r="AA24" s="214"/>
      <c r="AB24" s="214"/>
      <c r="AC24" s="214"/>
      <c r="AD24" s="214"/>
      <c r="AE24" s="214"/>
      <c r="AF24" s="214"/>
      <c r="AG24" s="214"/>
      <c r="AH24" s="213"/>
      <c r="AI24" s="214"/>
      <c r="AJ24" s="214"/>
      <c r="AK24" s="214"/>
      <c r="AL24" s="214"/>
      <c r="AM24" s="214"/>
      <c r="AN24" s="214"/>
      <c r="AO24" s="214"/>
      <c r="AP24" s="214"/>
      <c r="AQ24" s="214"/>
      <c r="AR24" s="214"/>
      <c r="AS24" s="214"/>
      <c r="AT24" s="214"/>
      <c r="AU24" s="214"/>
      <c r="AV24" s="214"/>
      <c r="AW24" s="214"/>
      <c r="AX24" s="214"/>
      <c r="AY24" s="214"/>
      <c r="AZ24" s="214"/>
      <c r="BA24" s="213"/>
      <c r="BB24" s="213"/>
      <c r="BC24" s="94"/>
      <c r="BD24" s="130"/>
      <c r="BE24" s="130"/>
      <c r="BF24" s="130"/>
      <c r="BG24" s="130"/>
      <c r="BH24" s="130"/>
      <c r="BI24" s="130"/>
      <c r="BJ24" s="130"/>
      <c r="BK24" s="130"/>
      <c r="BL24" s="130"/>
      <c r="BM24" s="130"/>
      <c r="BN24" s="130"/>
      <c r="BO24" s="130"/>
      <c r="BP24" s="130"/>
      <c r="BQ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row>
    <row r="25" spans="1:117" s="88" customFormat="1" ht="15.75" x14ac:dyDescent="0.25">
      <c r="A25" s="451"/>
      <c r="B25" s="454"/>
      <c r="C25" s="211"/>
      <c r="D25" s="211"/>
      <c r="E25" s="123"/>
      <c r="F25" s="348"/>
      <c r="G25" s="348"/>
      <c r="H25" s="206" t="s">
        <v>18</v>
      </c>
      <c r="I25" s="134">
        <v>0</v>
      </c>
      <c r="J25" s="134">
        <v>0</v>
      </c>
      <c r="K25" s="457"/>
      <c r="L25" s="459"/>
      <c r="M25" s="212"/>
      <c r="N25" s="213"/>
      <c r="O25" s="213"/>
      <c r="P25" s="214"/>
      <c r="Q25" s="214"/>
      <c r="R25" s="214"/>
      <c r="S25" s="214"/>
      <c r="T25" s="214"/>
      <c r="U25" s="214"/>
      <c r="V25" s="214"/>
      <c r="W25" s="214"/>
      <c r="X25" s="214"/>
      <c r="Y25" s="214"/>
      <c r="Z25" s="214"/>
      <c r="AA25" s="214"/>
      <c r="AB25" s="214"/>
      <c r="AC25" s="214"/>
      <c r="AD25" s="214"/>
      <c r="AE25" s="214"/>
      <c r="AF25" s="214"/>
      <c r="AG25" s="214"/>
      <c r="AH25" s="213"/>
      <c r="AI25" s="214"/>
      <c r="AJ25" s="214"/>
      <c r="AK25" s="214"/>
      <c r="AL25" s="214"/>
      <c r="AM25" s="214"/>
      <c r="AN25" s="214"/>
      <c r="AO25" s="214"/>
      <c r="AP25" s="214"/>
      <c r="AQ25" s="214"/>
      <c r="AR25" s="214"/>
      <c r="AS25" s="214"/>
      <c r="AT25" s="214"/>
      <c r="AU25" s="214"/>
      <c r="AV25" s="214"/>
      <c r="AW25" s="214"/>
      <c r="AX25" s="214"/>
      <c r="AY25" s="214"/>
      <c r="AZ25" s="214"/>
      <c r="BA25" s="213"/>
      <c r="BB25" s="213"/>
      <c r="BC25" s="94"/>
      <c r="BD25" s="130"/>
      <c r="BE25" s="130"/>
      <c r="BF25" s="130"/>
      <c r="BG25" s="130"/>
      <c r="BH25" s="130"/>
      <c r="BI25" s="130"/>
      <c r="BJ25" s="130"/>
      <c r="BK25" s="130"/>
      <c r="BL25" s="130"/>
      <c r="BM25" s="130"/>
      <c r="BN25" s="130"/>
      <c r="BO25" s="130"/>
      <c r="BP25" s="130"/>
      <c r="BQ25" s="130"/>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c r="DJ25" s="130"/>
      <c r="DK25" s="130"/>
      <c r="DL25" s="130"/>
      <c r="DM25" s="130"/>
    </row>
    <row r="26" spans="1:117" s="88" customFormat="1" ht="15.75" x14ac:dyDescent="0.25">
      <c r="A26" s="451"/>
      <c r="B26" s="454"/>
      <c r="C26" s="211"/>
      <c r="D26" s="211"/>
      <c r="E26" s="123"/>
      <c r="F26" s="348"/>
      <c r="G26" s="348"/>
      <c r="H26" s="206" t="s">
        <v>19</v>
      </c>
      <c r="I26" s="134">
        <v>0</v>
      </c>
      <c r="J26" s="134">
        <v>0</v>
      </c>
      <c r="K26" s="457"/>
      <c r="L26" s="459"/>
      <c r="M26" s="212"/>
      <c r="N26" s="213"/>
      <c r="O26" s="213"/>
      <c r="P26" s="214"/>
      <c r="Q26" s="214"/>
      <c r="R26" s="214"/>
      <c r="S26" s="214"/>
      <c r="T26" s="214"/>
      <c r="U26" s="214"/>
      <c r="V26" s="214"/>
      <c r="W26" s="214"/>
      <c r="X26" s="214"/>
      <c r="Y26" s="214"/>
      <c r="Z26" s="214"/>
      <c r="AA26" s="214"/>
      <c r="AB26" s="214"/>
      <c r="AC26" s="214"/>
      <c r="AD26" s="214"/>
      <c r="AE26" s="214"/>
      <c r="AF26" s="214"/>
      <c r="AG26" s="214"/>
      <c r="AH26" s="213"/>
      <c r="AI26" s="214"/>
      <c r="AJ26" s="214"/>
      <c r="AK26" s="214"/>
      <c r="AL26" s="214"/>
      <c r="AM26" s="214"/>
      <c r="AN26" s="214"/>
      <c r="AO26" s="214"/>
      <c r="AP26" s="214"/>
      <c r="AQ26" s="214"/>
      <c r="AR26" s="214"/>
      <c r="AS26" s="214"/>
      <c r="AT26" s="214"/>
      <c r="AU26" s="214"/>
      <c r="AV26" s="214"/>
      <c r="AW26" s="214"/>
      <c r="AX26" s="214"/>
      <c r="AY26" s="214"/>
      <c r="AZ26" s="214"/>
      <c r="BA26" s="213"/>
      <c r="BB26" s="213"/>
      <c r="BC26" s="94"/>
      <c r="BD26" s="130"/>
      <c r="BE26" s="130"/>
      <c r="BF26" s="130"/>
      <c r="BG26" s="130"/>
      <c r="BH26" s="130"/>
      <c r="BI26" s="130"/>
      <c r="BJ26" s="130"/>
      <c r="BK26" s="130"/>
      <c r="BL26" s="130"/>
      <c r="BM26" s="130"/>
      <c r="BN26" s="130"/>
      <c r="BO26" s="130"/>
      <c r="BP26" s="130"/>
      <c r="BQ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c r="DL26" s="130"/>
      <c r="DM26" s="130"/>
    </row>
    <row r="27" spans="1:117" s="62" customFormat="1" ht="69.75" customHeight="1" x14ac:dyDescent="0.25">
      <c r="A27" s="452"/>
      <c r="B27" s="455"/>
      <c r="C27" s="218">
        <v>99793</v>
      </c>
      <c r="D27" s="218">
        <v>99793</v>
      </c>
      <c r="E27" s="203" t="s">
        <v>113</v>
      </c>
      <c r="F27" s="349"/>
      <c r="G27" s="349"/>
      <c r="H27" s="157" t="s">
        <v>20</v>
      </c>
      <c r="I27" s="134">
        <v>39894</v>
      </c>
      <c r="J27" s="206">
        <v>19702</v>
      </c>
      <c r="K27" s="458"/>
      <c r="L27" s="459"/>
      <c r="N27" s="76"/>
      <c r="O27" s="76"/>
      <c r="P27" s="76"/>
      <c r="Q27" s="76"/>
      <c r="R27" s="76"/>
      <c r="S27" s="76"/>
      <c r="T27" s="76"/>
      <c r="U27" s="76"/>
      <c r="V27" s="76"/>
    </row>
    <row r="28" spans="1:117" s="88" customFormat="1" ht="15.75" x14ac:dyDescent="0.25">
      <c r="A28" s="335" t="s">
        <v>24</v>
      </c>
      <c r="B28" s="338" t="s">
        <v>31</v>
      </c>
      <c r="C28" s="339"/>
      <c r="D28" s="339"/>
      <c r="E28" s="340"/>
      <c r="F28" s="116"/>
      <c r="G28" s="116"/>
      <c r="H28" s="117" t="s">
        <v>17</v>
      </c>
      <c r="I28" s="128">
        <f>I31</f>
        <v>30475</v>
      </c>
      <c r="J28" s="128">
        <f>J31</f>
        <v>69555.450000000012</v>
      </c>
      <c r="K28" s="197"/>
      <c r="L28" s="379"/>
      <c r="M28" s="376"/>
      <c r="N28" s="379"/>
      <c r="O28" s="379"/>
      <c r="P28" s="129">
        <v>0</v>
      </c>
      <c r="Q28" s="129">
        <v>0</v>
      </c>
      <c r="R28" s="129">
        <v>0</v>
      </c>
      <c r="S28" s="129">
        <v>0</v>
      </c>
      <c r="T28" s="129">
        <v>0</v>
      </c>
      <c r="U28" s="129">
        <v>0</v>
      </c>
      <c r="V28" s="129">
        <v>0</v>
      </c>
      <c r="W28" s="129">
        <v>0</v>
      </c>
      <c r="X28" s="129">
        <v>0</v>
      </c>
      <c r="Y28" s="129">
        <v>0</v>
      </c>
      <c r="Z28" s="129">
        <v>0</v>
      </c>
      <c r="AA28" s="129">
        <v>0</v>
      </c>
      <c r="AB28" s="129">
        <v>0</v>
      </c>
      <c r="AC28" s="129">
        <v>0</v>
      </c>
      <c r="AD28" s="129">
        <v>0</v>
      </c>
      <c r="AE28" s="129">
        <v>0</v>
      </c>
      <c r="AF28" s="129">
        <v>0</v>
      </c>
      <c r="AG28" s="129">
        <v>0</v>
      </c>
      <c r="AH28" s="379"/>
      <c r="AI28" s="129">
        <v>0</v>
      </c>
      <c r="AJ28" s="129">
        <v>0</v>
      </c>
      <c r="AK28" s="129">
        <v>0</v>
      </c>
      <c r="AL28" s="129">
        <v>0</v>
      </c>
      <c r="AM28" s="129">
        <v>0</v>
      </c>
      <c r="AN28" s="129">
        <v>0</v>
      </c>
      <c r="AO28" s="129">
        <v>0</v>
      </c>
      <c r="AP28" s="129">
        <v>0</v>
      </c>
      <c r="AQ28" s="129">
        <v>0</v>
      </c>
      <c r="AR28" s="129">
        <v>0</v>
      </c>
      <c r="AS28" s="129">
        <v>0</v>
      </c>
      <c r="AT28" s="129">
        <v>0</v>
      </c>
      <c r="AU28" s="129">
        <v>0</v>
      </c>
      <c r="AV28" s="129">
        <v>0</v>
      </c>
      <c r="AW28" s="129">
        <v>0</v>
      </c>
      <c r="AX28" s="129">
        <v>0</v>
      </c>
      <c r="AY28" s="129">
        <v>0</v>
      </c>
      <c r="AZ28" s="129">
        <v>0</v>
      </c>
      <c r="BA28" s="379"/>
      <c r="BB28" s="379"/>
      <c r="BC28" s="94"/>
      <c r="BD28" s="130"/>
      <c r="BE28" s="130"/>
      <c r="BF28" s="130"/>
      <c r="BG28" s="130"/>
      <c r="BH28" s="130"/>
      <c r="BI28" s="130"/>
      <c r="BJ28" s="130"/>
      <c r="BK28" s="130"/>
      <c r="BL28" s="130"/>
      <c r="BM28" s="130"/>
      <c r="BN28" s="130"/>
      <c r="BO28" s="130"/>
      <c r="BP28" s="130"/>
      <c r="BQ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c r="DJ28" s="130"/>
      <c r="DK28" s="130"/>
      <c r="DL28" s="130"/>
      <c r="DM28" s="130"/>
    </row>
    <row r="29" spans="1:117" s="88" customFormat="1" ht="15.75" x14ac:dyDescent="0.25">
      <c r="A29" s="336"/>
      <c r="B29" s="341"/>
      <c r="C29" s="342"/>
      <c r="D29" s="342"/>
      <c r="E29" s="343"/>
      <c r="F29" s="123"/>
      <c r="G29" s="123"/>
      <c r="H29" s="117" t="s">
        <v>18</v>
      </c>
      <c r="I29" s="128">
        <v>0</v>
      </c>
      <c r="J29" s="128">
        <v>0</v>
      </c>
      <c r="K29" s="198"/>
      <c r="L29" s="380"/>
      <c r="M29" s="377"/>
      <c r="N29" s="380"/>
      <c r="O29" s="380"/>
      <c r="P29" s="117"/>
      <c r="Q29" s="117"/>
      <c r="R29" s="117"/>
      <c r="S29" s="117"/>
      <c r="T29" s="117"/>
      <c r="U29" s="117"/>
      <c r="V29" s="117"/>
      <c r="W29" s="117"/>
      <c r="X29" s="117"/>
      <c r="Y29" s="117"/>
      <c r="Z29" s="117"/>
      <c r="AA29" s="117"/>
      <c r="AB29" s="117"/>
      <c r="AC29" s="117"/>
      <c r="AD29" s="117"/>
      <c r="AE29" s="117"/>
      <c r="AF29" s="117"/>
      <c r="AG29" s="117"/>
      <c r="AH29" s="380"/>
      <c r="AI29" s="117"/>
      <c r="AJ29" s="117"/>
      <c r="AK29" s="117"/>
      <c r="AL29" s="117"/>
      <c r="AM29" s="117"/>
      <c r="AN29" s="117"/>
      <c r="AO29" s="117"/>
      <c r="AP29" s="117"/>
      <c r="AQ29" s="117"/>
      <c r="AR29" s="117"/>
      <c r="AS29" s="117"/>
      <c r="AT29" s="117"/>
      <c r="AU29" s="117"/>
      <c r="AV29" s="117"/>
      <c r="AW29" s="117"/>
      <c r="AX29" s="117"/>
      <c r="AY29" s="117"/>
      <c r="AZ29" s="117"/>
      <c r="BA29" s="380"/>
      <c r="BB29" s="380"/>
      <c r="BC29" s="94"/>
      <c r="BD29" s="130"/>
      <c r="BE29" s="130"/>
      <c r="BF29" s="130"/>
      <c r="BG29" s="130"/>
      <c r="BH29" s="130"/>
      <c r="BI29" s="130"/>
      <c r="BJ29" s="130"/>
      <c r="BK29" s="130"/>
      <c r="BL29" s="130"/>
      <c r="BM29" s="130"/>
      <c r="BN29" s="130"/>
      <c r="BO29" s="130"/>
      <c r="BP29" s="130"/>
      <c r="BQ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row>
    <row r="30" spans="1:117" s="88" customFormat="1" ht="30" customHeight="1" x14ac:dyDescent="0.25">
      <c r="A30" s="336"/>
      <c r="B30" s="341"/>
      <c r="C30" s="342"/>
      <c r="D30" s="342"/>
      <c r="E30" s="343"/>
      <c r="F30" s="123"/>
      <c r="G30" s="123"/>
      <c r="H30" s="117" t="s">
        <v>19</v>
      </c>
      <c r="I30" s="128">
        <v>0</v>
      </c>
      <c r="J30" s="128">
        <v>0</v>
      </c>
      <c r="K30" s="198"/>
      <c r="L30" s="380"/>
      <c r="M30" s="377"/>
      <c r="N30" s="380"/>
      <c r="O30" s="380"/>
      <c r="P30" s="117"/>
      <c r="Q30" s="117"/>
      <c r="R30" s="117"/>
      <c r="S30" s="117"/>
      <c r="T30" s="117"/>
      <c r="U30" s="117"/>
      <c r="V30" s="117"/>
      <c r="W30" s="117"/>
      <c r="X30" s="117"/>
      <c r="Y30" s="117"/>
      <c r="Z30" s="117"/>
      <c r="AA30" s="117"/>
      <c r="AB30" s="117"/>
      <c r="AC30" s="117"/>
      <c r="AD30" s="117"/>
      <c r="AE30" s="117"/>
      <c r="AF30" s="117"/>
      <c r="AG30" s="117"/>
      <c r="AH30" s="380"/>
      <c r="AI30" s="117"/>
      <c r="AJ30" s="117"/>
      <c r="AK30" s="117"/>
      <c r="AL30" s="117"/>
      <c r="AM30" s="117"/>
      <c r="AN30" s="117"/>
      <c r="AO30" s="117"/>
      <c r="AP30" s="117"/>
      <c r="AQ30" s="117"/>
      <c r="AR30" s="117"/>
      <c r="AS30" s="117"/>
      <c r="AT30" s="117"/>
      <c r="AU30" s="117"/>
      <c r="AV30" s="117"/>
      <c r="AW30" s="117"/>
      <c r="AX30" s="117"/>
      <c r="AY30" s="117"/>
      <c r="AZ30" s="117"/>
      <c r="BA30" s="380"/>
      <c r="BB30" s="380"/>
      <c r="BC30" s="94"/>
      <c r="BD30" s="130"/>
      <c r="BE30" s="130"/>
      <c r="BF30" s="130"/>
      <c r="BG30" s="130"/>
      <c r="BH30" s="130"/>
      <c r="BI30" s="130"/>
      <c r="BJ30" s="130"/>
      <c r="BK30" s="130"/>
      <c r="BL30" s="130"/>
      <c r="BM30" s="130"/>
      <c r="BN30" s="130"/>
      <c r="BO30" s="130"/>
      <c r="BP30" s="130"/>
      <c r="BQ30" s="130"/>
      <c r="BZ30" s="130"/>
      <c r="CA30" s="130"/>
      <c r="CB30" s="130"/>
      <c r="CC30" s="130"/>
      <c r="CD30" s="130"/>
      <c r="CE30" s="130"/>
      <c r="CF30" s="130"/>
      <c r="CG30" s="130"/>
      <c r="CH30" s="130"/>
      <c r="CI30" s="130"/>
      <c r="CJ30" s="130"/>
      <c r="CK30" s="130"/>
      <c r="CL30" s="130"/>
      <c r="CM30" s="130"/>
      <c r="CN30" s="130"/>
      <c r="CO30" s="130"/>
      <c r="CP30" s="130"/>
      <c r="CQ30" s="130"/>
      <c r="CR30" s="130"/>
      <c r="CS30" s="130"/>
      <c r="CT30" s="130"/>
      <c r="CU30" s="130"/>
      <c r="CV30" s="130"/>
      <c r="CW30" s="130"/>
      <c r="CX30" s="130"/>
      <c r="CY30" s="130"/>
      <c r="CZ30" s="130"/>
      <c r="DA30" s="130"/>
      <c r="DB30" s="130"/>
      <c r="DC30" s="130"/>
      <c r="DD30" s="130"/>
      <c r="DE30" s="130"/>
      <c r="DF30" s="130"/>
      <c r="DG30" s="130"/>
      <c r="DH30" s="130"/>
      <c r="DI30" s="130"/>
      <c r="DJ30" s="130"/>
      <c r="DK30" s="130"/>
      <c r="DL30" s="130"/>
      <c r="DM30" s="130"/>
    </row>
    <row r="31" spans="1:117" s="88" customFormat="1" ht="31.5" x14ac:dyDescent="0.25">
      <c r="A31" s="337"/>
      <c r="B31" s="344"/>
      <c r="C31" s="345"/>
      <c r="D31" s="345"/>
      <c r="E31" s="346"/>
      <c r="F31" s="126"/>
      <c r="G31" s="126"/>
      <c r="H31" s="127" t="s">
        <v>20</v>
      </c>
      <c r="I31" s="131">
        <f>I35+I39+I43+I47+I51</f>
        <v>30475</v>
      </c>
      <c r="J31" s="131">
        <f>J35+J39+J43+J47+J51</f>
        <v>69555.450000000012</v>
      </c>
      <c r="K31" s="199"/>
      <c r="L31" s="381"/>
      <c r="M31" s="378"/>
      <c r="N31" s="381"/>
      <c r="O31" s="381"/>
      <c r="P31" s="117"/>
      <c r="Q31" s="117"/>
      <c r="R31" s="117"/>
      <c r="S31" s="117"/>
      <c r="T31" s="117"/>
      <c r="U31" s="117"/>
      <c r="V31" s="117"/>
      <c r="W31" s="117"/>
      <c r="X31" s="117"/>
      <c r="Y31" s="117"/>
      <c r="Z31" s="117"/>
      <c r="AA31" s="117"/>
      <c r="AB31" s="117"/>
      <c r="AC31" s="117"/>
      <c r="AD31" s="117"/>
      <c r="AE31" s="117"/>
      <c r="AF31" s="117"/>
      <c r="AG31" s="117"/>
      <c r="AH31" s="381"/>
      <c r="AI31" s="117"/>
      <c r="AJ31" s="117"/>
      <c r="AK31" s="117"/>
      <c r="AL31" s="117"/>
      <c r="AM31" s="117"/>
      <c r="AN31" s="117"/>
      <c r="AO31" s="117"/>
      <c r="AP31" s="117"/>
      <c r="AQ31" s="117"/>
      <c r="AR31" s="117"/>
      <c r="AS31" s="117"/>
      <c r="AT31" s="117"/>
      <c r="AU31" s="117"/>
      <c r="AV31" s="117"/>
      <c r="AW31" s="117"/>
      <c r="AX31" s="117"/>
      <c r="AY31" s="117"/>
      <c r="AZ31" s="117"/>
      <c r="BA31" s="381"/>
      <c r="BB31" s="381"/>
      <c r="BC31" s="94"/>
      <c r="BD31" s="130"/>
      <c r="BE31" s="130"/>
      <c r="BF31" s="130"/>
      <c r="BG31" s="130"/>
      <c r="BH31" s="130"/>
      <c r="BI31" s="130"/>
      <c r="BJ31" s="130"/>
      <c r="BK31" s="130"/>
      <c r="BL31" s="130"/>
      <c r="BM31" s="130"/>
      <c r="BN31" s="130"/>
      <c r="BO31" s="130"/>
      <c r="BP31" s="130"/>
      <c r="BQ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row>
    <row r="32" spans="1:117" s="87" customFormat="1" ht="15.75" customHeight="1" x14ac:dyDescent="0.25">
      <c r="A32" s="382" t="s">
        <v>32</v>
      </c>
      <c r="B32" s="385" t="s">
        <v>33</v>
      </c>
      <c r="C32" s="385" t="s">
        <v>326</v>
      </c>
      <c r="D32" s="388"/>
      <c r="E32" s="388"/>
      <c r="F32" s="388" t="s">
        <v>34</v>
      </c>
      <c r="G32" s="388">
        <v>2025</v>
      </c>
      <c r="H32" s="132" t="s">
        <v>17</v>
      </c>
      <c r="I32" s="133">
        <f>I35</f>
        <v>16960</v>
      </c>
      <c r="J32" s="134">
        <f>J35</f>
        <v>57442.76</v>
      </c>
      <c r="K32" s="403" t="s">
        <v>61</v>
      </c>
      <c r="L32" s="391" t="s">
        <v>327</v>
      </c>
      <c r="M32" s="394" t="s">
        <v>328</v>
      </c>
      <c r="N32" s="135"/>
      <c r="O32" s="136"/>
      <c r="P32" s="137"/>
      <c r="Q32" s="137"/>
      <c r="R32" s="137"/>
      <c r="S32" s="137"/>
      <c r="T32" s="137"/>
      <c r="U32" s="137"/>
      <c r="V32" s="137"/>
      <c r="W32" s="137"/>
      <c r="X32" s="137"/>
      <c r="Y32" s="137"/>
      <c r="Z32" s="137"/>
      <c r="AA32" s="137"/>
      <c r="AB32" s="137"/>
      <c r="AC32" s="137"/>
      <c r="AD32" s="137"/>
      <c r="AE32" s="137"/>
      <c r="AF32" s="137"/>
      <c r="AG32" s="137"/>
      <c r="AH32" s="136"/>
      <c r="AI32" s="137"/>
      <c r="AJ32" s="137"/>
      <c r="AK32" s="137"/>
      <c r="AL32" s="137"/>
      <c r="AM32" s="137"/>
      <c r="AN32" s="137"/>
      <c r="AO32" s="137"/>
      <c r="AP32" s="137"/>
      <c r="AQ32" s="137"/>
      <c r="AR32" s="137"/>
      <c r="AS32" s="137"/>
      <c r="AT32" s="137"/>
      <c r="AU32" s="137"/>
      <c r="AV32" s="137"/>
      <c r="AW32" s="137"/>
      <c r="AX32" s="137"/>
      <c r="AY32" s="137"/>
      <c r="AZ32" s="138"/>
      <c r="BA32" s="136"/>
      <c r="BB32" s="136"/>
      <c r="BC32" s="112"/>
      <c r="BD32" s="90"/>
      <c r="BE32" s="90"/>
      <c r="BF32" s="90"/>
      <c r="BG32" s="90"/>
      <c r="BH32" s="90"/>
      <c r="BI32" s="90"/>
      <c r="BJ32" s="90"/>
      <c r="BK32" s="90"/>
      <c r="BL32" s="90"/>
      <c r="BM32" s="90"/>
      <c r="BN32" s="90"/>
      <c r="BO32" s="90"/>
      <c r="BP32" s="90"/>
      <c r="BQ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row>
    <row r="33" spans="1:117" s="87" customFormat="1" ht="15.75" x14ac:dyDescent="0.25">
      <c r="A33" s="383"/>
      <c r="B33" s="386"/>
      <c r="C33" s="386"/>
      <c r="D33" s="389"/>
      <c r="E33" s="389"/>
      <c r="F33" s="389"/>
      <c r="G33" s="389"/>
      <c r="H33" s="132" t="s">
        <v>18</v>
      </c>
      <c r="I33" s="133">
        <v>0</v>
      </c>
      <c r="J33" s="134">
        <v>0</v>
      </c>
      <c r="K33" s="404"/>
      <c r="L33" s="392"/>
      <c r="M33" s="395"/>
      <c r="N33" s="135"/>
      <c r="O33" s="136"/>
      <c r="P33" s="137"/>
      <c r="Q33" s="137"/>
      <c r="R33" s="137"/>
      <c r="S33" s="137"/>
      <c r="T33" s="137"/>
      <c r="U33" s="137"/>
      <c r="V33" s="137"/>
      <c r="W33" s="137"/>
      <c r="X33" s="137"/>
      <c r="Y33" s="137"/>
      <c r="Z33" s="137"/>
      <c r="AA33" s="137"/>
      <c r="AB33" s="137"/>
      <c r="AC33" s="137"/>
      <c r="AD33" s="137"/>
      <c r="AE33" s="137"/>
      <c r="AF33" s="137"/>
      <c r="AG33" s="137"/>
      <c r="AH33" s="136"/>
      <c r="AI33" s="137"/>
      <c r="AJ33" s="137"/>
      <c r="AK33" s="137"/>
      <c r="AL33" s="137"/>
      <c r="AM33" s="137"/>
      <c r="AN33" s="137"/>
      <c r="AO33" s="137"/>
      <c r="AP33" s="137"/>
      <c r="AQ33" s="137"/>
      <c r="AR33" s="137"/>
      <c r="AS33" s="137"/>
      <c r="AT33" s="137"/>
      <c r="AU33" s="137"/>
      <c r="AV33" s="137"/>
      <c r="AW33" s="137"/>
      <c r="AX33" s="137"/>
      <c r="AY33" s="137"/>
      <c r="AZ33" s="138"/>
      <c r="BA33" s="136"/>
      <c r="BB33" s="136"/>
      <c r="BC33" s="112"/>
      <c r="BD33" s="90"/>
      <c r="BE33" s="90"/>
      <c r="BF33" s="90"/>
      <c r="BG33" s="90"/>
      <c r="BH33" s="90"/>
      <c r="BI33" s="90"/>
      <c r="BJ33" s="90"/>
      <c r="BK33" s="90"/>
      <c r="BL33" s="90"/>
      <c r="BM33" s="90"/>
      <c r="BN33" s="90"/>
      <c r="BO33" s="90"/>
      <c r="BP33" s="90"/>
      <c r="BQ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row>
    <row r="34" spans="1:117" s="87" customFormat="1" ht="40.5" customHeight="1" x14ac:dyDescent="0.25">
      <c r="A34" s="383"/>
      <c r="B34" s="386"/>
      <c r="C34" s="386"/>
      <c r="D34" s="389"/>
      <c r="E34" s="389"/>
      <c r="F34" s="389"/>
      <c r="G34" s="389"/>
      <c r="H34" s="132" t="s">
        <v>19</v>
      </c>
      <c r="I34" s="133">
        <v>0</v>
      </c>
      <c r="J34" s="134">
        <v>0</v>
      </c>
      <c r="K34" s="404"/>
      <c r="L34" s="392"/>
      <c r="M34" s="395"/>
      <c r="N34" s="135"/>
      <c r="O34" s="136"/>
      <c r="P34" s="137"/>
      <c r="Q34" s="137"/>
      <c r="R34" s="137"/>
      <c r="S34" s="137"/>
      <c r="T34" s="137"/>
      <c r="U34" s="137"/>
      <c r="V34" s="137"/>
      <c r="W34" s="137"/>
      <c r="X34" s="137"/>
      <c r="Y34" s="137"/>
      <c r="Z34" s="137"/>
      <c r="AA34" s="137"/>
      <c r="AB34" s="137"/>
      <c r="AC34" s="137"/>
      <c r="AD34" s="137"/>
      <c r="AE34" s="137"/>
      <c r="AF34" s="137"/>
      <c r="AG34" s="137"/>
      <c r="AH34" s="136"/>
      <c r="AI34" s="137"/>
      <c r="AJ34" s="137"/>
      <c r="AK34" s="137"/>
      <c r="AL34" s="137"/>
      <c r="AM34" s="137"/>
      <c r="AN34" s="137"/>
      <c r="AO34" s="137"/>
      <c r="AP34" s="137"/>
      <c r="AQ34" s="137"/>
      <c r="AR34" s="137"/>
      <c r="AS34" s="137"/>
      <c r="AT34" s="137"/>
      <c r="AU34" s="137"/>
      <c r="AV34" s="137"/>
      <c r="AW34" s="137"/>
      <c r="AX34" s="137"/>
      <c r="AY34" s="137"/>
      <c r="AZ34" s="138"/>
      <c r="BA34" s="136"/>
      <c r="BB34" s="136"/>
      <c r="BC34" s="112"/>
      <c r="BD34" s="90"/>
      <c r="BE34" s="90"/>
      <c r="BF34" s="90"/>
      <c r="BG34" s="90"/>
      <c r="BH34" s="90"/>
      <c r="BI34" s="90"/>
      <c r="BJ34" s="90"/>
      <c r="BK34" s="90"/>
      <c r="BL34" s="90"/>
      <c r="BM34" s="90"/>
      <c r="BN34" s="90"/>
      <c r="BO34" s="90"/>
      <c r="BP34" s="90"/>
      <c r="BQ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row>
    <row r="35" spans="1:117" s="87" customFormat="1" ht="42" customHeight="1" x14ac:dyDescent="0.25">
      <c r="A35" s="384"/>
      <c r="B35" s="387"/>
      <c r="C35" s="387"/>
      <c r="D35" s="390"/>
      <c r="E35" s="390"/>
      <c r="F35" s="390"/>
      <c r="G35" s="390"/>
      <c r="H35" s="132" t="s">
        <v>20</v>
      </c>
      <c r="I35" s="133">
        <v>16960</v>
      </c>
      <c r="J35" s="134">
        <v>57442.76</v>
      </c>
      <c r="K35" s="405"/>
      <c r="L35" s="393"/>
      <c r="M35" s="396"/>
      <c r="N35" s="135"/>
      <c r="O35" s="136"/>
      <c r="P35" s="137"/>
      <c r="Q35" s="137"/>
      <c r="R35" s="137"/>
      <c r="S35" s="137"/>
      <c r="T35" s="137"/>
      <c r="U35" s="137"/>
      <c r="V35" s="137"/>
      <c r="W35" s="137"/>
      <c r="X35" s="137"/>
      <c r="Y35" s="137"/>
      <c r="Z35" s="137"/>
      <c r="AA35" s="137"/>
      <c r="AB35" s="137"/>
      <c r="AC35" s="137"/>
      <c r="AD35" s="137"/>
      <c r="AE35" s="137"/>
      <c r="AF35" s="137"/>
      <c r="AG35" s="137"/>
      <c r="AH35" s="136"/>
      <c r="AI35" s="137"/>
      <c r="AJ35" s="137"/>
      <c r="AK35" s="137"/>
      <c r="AL35" s="137"/>
      <c r="AM35" s="137"/>
      <c r="AN35" s="137"/>
      <c r="AO35" s="137"/>
      <c r="AP35" s="137"/>
      <c r="AQ35" s="137"/>
      <c r="AR35" s="137"/>
      <c r="AS35" s="137"/>
      <c r="AT35" s="137"/>
      <c r="AU35" s="137"/>
      <c r="AV35" s="137"/>
      <c r="AW35" s="137"/>
      <c r="AX35" s="137"/>
      <c r="AY35" s="137"/>
      <c r="AZ35" s="138"/>
      <c r="BA35" s="136"/>
      <c r="BB35" s="136"/>
      <c r="BC35" s="112"/>
      <c r="BD35" s="90"/>
      <c r="BE35" s="90"/>
      <c r="BF35" s="90"/>
      <c r="BG35" s="90"/>
      <c r="BH35" s="90"/>
      <c r="BI35" s="90"/>
      <c r="BJ35" s="90"/>
      <c r="BK35" s="90"/>
      <c r="BL35" s="90"/>
      <c r="BM35" s="90"/>
      <c r="BN35" s="90"/>
      <c r="BO35" s="90"/>
      <c r="BP35" s="90"/>
      <c r="BQ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row>
    <row r="36" spans="1:117" s="87" customFormat="1" ht="27.75" customHeight="1" x14ac:dyDescent="0.25">
      <c r="A36" s="382" t="s">
        <v>35</v>
      </c>
      <c r="B36" s="385" t="s">
        <v>36</v>
      </c>
      <c r="C36" s="385" t="s">
        <v>326</v>
      </c>
      <c r="D36" s="388"/>
      <c r="E36" s="388"/>
      <c r="F36" s="388" t="s">
        <v>37</v>
      </c>
      <c r="G36" s="388" t="s">
        <v>135</v>
      </c>
      <c r="H36" s="132" t="s">
        <v>17</v>
      </c>
      <c r="I36" s="133">
        <f>I39</f>
        <v>1350</v>
      </c>
      <c r="J36" s="134">
        <f>J39</f>
        <v>2740.69</v>
      </c>
      <c r="K36" s="403" t="s">
        <v>61</v>
      </c>
      <c r="L36" s="394" t="s">
        <v>329</v>
      </c>
      <c r="M36" s="394" t="s">
        <v>328</v>
      </c>
      <c r="N36" s="135"/>
      <c r="O36" s="136"/>
      <c r="P36" s="137"/>
      <c r="Q36" s="137"/>
      <c r="R36" s="137"/>
      <c r="S36" s="137"/>
      <c r="T36" s="137"/>
      <c r="U36" s="137"/>
      <c r="V36" s="137"/>
      <c r="W36" s="137"/>
      <c r="X36" s="137"/>
      <c r="Y36" s="137"/>
      <c r="Z36" s="137"/>
      <c r="AA36" s="137"/>
      <c r="AB36" s="137"/>
      <c r="AC36" s="137"/>
      <c r="AD36" s="137"/>
      <c r="AE36" s="137"/>
      <c r="AF36" s="137"/>
      <c r="AG36" s="137"/>
      <c r="AH36" s="136"/>
      <c r="AI36" s="137"/>
      <c r="AJ36" s="137"/>
      <c r="AK36" s="137"/>
      <c r="AL36" s="137"/>
      <c r="AM36" s="137"/>
      <c r="AN36" s="137"/>
      <c r="AO36" s="137"/>
      <c r="AP36" s="137"/>
      <c r="AQ36" s="137"/>
      <c r="AR36" s="137"/>
      <c r="AS36" s="137"/>
      <c r="AT36" s="137"/>
      <c r="AU36" s="137"/>
      <c r="AV36" s="137"/>
      <c r="AW36" s="137"/>
      <c r="AX36" s="137"/>
      <c r="AY36" s="137"/>
      <c r="AZ36" s="138"/>
      <c r="BA36" s="136"/>
      <c r="BB36" s="136"/>
      <c r="BC36" s="112"/>
      <c r="BD36" s="90"/>
      <c r="BE36" s="90"/>
      <c r="BF36" s="90"/>
      <c r="BG36" s="90"/>
      <c r="BH36" s="90"/>
      <c r="BI36" s="90"/>
      <c r="BJ36" s="90"/>
      <c r="BK36" s="90"/>
      <c r="BL36" s="90"/>
      <c r="BM36" s="90"/>
      <c r="BN36" s="90"/>
      <c r="BO36" s="90"/>
      <c r="BP36" s="90"/>
      <c r="BQ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row>
    <row r="37" spans="1:117" s="87" customFormat="1" ht="27.75" customHeight="1" x14ac:dyDescent="0.25">
      <c r="A37" s="383"/>
      <c r="B37" s="386"/>
      <c r="C37" s="386"/>
      <c r="D37" s="389"/>
      <c r="E37" s="389"/>
      <c r="F37" s="389"/>
      <c r="G37" s="389"/>
      <c r="H37" s="132" t="s">
        <v>18</v>
      </c>
      <c r="I37" s="133">
        <v>0</v>
      </c>
      <c r="J37" s="134">
        <v>0</v>
      </c>
      <c r="K37" s="404"/>
      <c r="L37" s="395"/>
      <c r="M37" s="395"/>
      <c r="N37" s="135"/>
      <c r="O37" s="136"/>
      <c r="P37" s="137"/>
      <c r="Q37" s="137"/>
      <c r="R37" s="137"/>
      <c r="S37" s="137"/>
      <c r="T37" s="137"/>
      <c r="U37" s="137"/>
      <c r="V37" s="137"/>
      <c r="W37" s="137"/>
      <c r="X37" s="137"/>
      <c r="Y37" s="137"/>
      <c r="Z37" s="137"/>
      <c r="AA37" s="137"/>
      <c r="AB37" s="137"/>
      <c r="AC37" s="137"/>
      <c r="AD37" s="137"/>
      <c r="AE37" s="137"/>
      <c r="AF37" s="137"/>
      <c r="AG37" s="137"/>
      <c r="AH37" s="136"/>
      <c r="AI37" s="137"/>
      <c r="AJ37" s="137"/>
      <c r="AK37" s="137"/>
      <c r="AL37" s="137"/>
      <c r="AM37" s="137"/>
      <c r="AN37" s="137"/>
      <c r="AO37" s="137"/>
      <c r="AP37" s="137"/>
      <c r="AQ37" s="137"/>
      <c r="AR37" s="137"/>
      <c r="AS37" s="137"/>
      <c r="AT37" s="137"/>
      <c r="AU37" s="137"/>
      <c r="AV37" s="137"/>
      <c r="AW37" s="137"/>
      <c r="AX37" s="137"/>
      <c r="AY37" s="137"/>
      <c r="AZ37" s="138"/>
      <c r="BA37" s="136"/>
      <c r="BB37" s="136"/>
      <c r="BC37" s="112"/>
      <c r="BD37" s="90"/>
      <c r="BE37" s="90"/>
      <c r="BF37" s="90"/>
      <c r="BG37" s="90"/>
      <c r="BH37" s="90"/>
      <c r="BI37" s="90"/>
      <c r="BJ37" s="90"/>
      <c r="BK37" s="90"/>
      <c r="BL37" s="90"/>
      <c r="BM37" s="90"/>
      <c r="BN37" s="90"/>
      <c r="BO37" s="90"/>
      <c r="BP37" s="90"/>
      <c r="BQ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row>
    <row r="38" spans="1:117" s="87" customFormat="1" ht="27.75" customHeight="1" x14ac:dyDescent="0.25">
      <c r="A38" s="383"/>
      <c r="B38" s="386"/>
      <c r="C38" s="386"/>
      <c r="D38" s="389"/>
      <c r="E38" s="389"/>
      <c r="F38" s="389"/>
      <c r="G38" s="389"/>
      <c r="H38" s="132" t="s">
        <v>19</v>
      </c>
      <c r="I38" s="133">
        <v>0</v>
      </c>
      <c r="J38" s="134">
        <v>0</v>
      </c>
      <c r="K38" s="404"/>
      <c r="L38" s="395"/>
      <c r="M38" s="395"/>
      <c r="N38" s="135"/>
      <c r="O38" s="136"/>
      <c r="P38" s="137"/>
      <c r="Q38" s="137"/>
      <c r="R38" s="137"/>
      <c r="S38" s="137"/>
      <c r="T38" s="137"/>
      <c r="U38" s="137"/>
      <c r="V38" s="137"/>
      <c r="W38" s="137"/>
      <c r="X38" s="137"/>
      <c r="Y38" s="137"/>
      <c r="Z38" s="137"/>
      <c r="AA38" s="137"/>
      <c r="AB38" s="137"/>
      <c r="AC38" s="137"/>
      <c r="AD38" s="137"/>
      <c r="AE38" s="137"/>
      <c r="AF38" s="137"/>
      <c r="AG38" s="137"/>
      <c r="AH38" s="136"/>
      <c r="AI38" s="137"/>
      <c r="AJ38" s="137"/>
      <c r="AK38" s="137"/>
      <c r="AL38" s="137"/>
      <c r="AM38" s="137"/>
      <c r="AN38" s="137"/>
      <c r="AO38" s="137"/>
      <c r="AP38" s="137"/>
      <c r="AQ38" s="137"/>
      <c r="AR38" s="137"/>
      <c r="AS38" s="137"/>
      <c r="AT38" s="137"/>
      <c r="AU38" s="137"/>
      <c r="AV38" s="137"/>
      <c r="AW38" s="137"/>
      <c r="AX38" s="137"/>
      <c r="AY38" s="137"/>
      <c r="AZ38" s="138"/>
      <c r="BA38" s="136"/>
      <c r="BB38" s="136"/>
      <c r="BC38" s="112"/>
      <c r="BD38" s="90"/>
      <c r="BE38" s="90"/>
      <c r="BF38" s="90"/>
      <c r="BG38" s="90"/>
      <c r="BH38" s="90"/>
      <c r="BI38" s="90"/>
      <c r="BJ38" s="90"/>
      <c r="BK38" s="90"/>
      <c r="BL38" s="90"/>
      <c r="BM38" s="90"/>
      <c r="BN38" s="90"/>
      <c r="BO38" s="90"/>
      <c r="BP38" s="90"/>
      <c r="BQ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row>
    <row r="39" spans="1:117" s="87" customFormat="1" ht="45" customHeight="1" x14ac:dyDescent="0.25">
      <c r="A39" s="384"/>
      <c r="B39" s="387"/>
      <c r="C39" s="387"/>
      <c r="D39" s="390"/>
      <c r="E39" s="390"/>
      <c r="F39" s="390"/>
      <c r="G39" s="390"/>
      <c r="H39" s="132" t="s">
        <v>20</v>
      </c>
      <c r="I39" s="133">
        <f>1350</f>
        <v>1350</v>
      </c>
      <c r="J39" s="134">
        <f>2238.04+502.65</f>
        <v>2740.69</v>
      </c>
      <c r="K39" s="405"/>
      <c r="L39" s="396"/>
      <c r="M39" s="396"/>
      <c r="N39" s="135"/>
      <c r="O39" s="136"/>
      <c r="P39" s="137"/>
      <c r="Q39" s="137"/>
      <c r="R39" s="137"/>
      <c r="S39" s="137"/>
      <c r="T39" s="137"/>
      <c r="U39" s="137"/>
      <c r="V39" s="137"/>
      <c r="W39" s="137"/>
      <c r="X39" s="137"/>
      <c r="Y39" s="137"/>
      <c r="Z39" s="137"/>
      <c r="AA39" s="137"/>
      <c r="AB39" s="137"/>
      <c r="AC39" s="137"/>
      <c r="AD39" s="137"/>
      <c r="AE39" s="137"/>
      <c r="AF39" s="137"/>
      <c r="AG39" s="137"/>
      <c r="AH39" s="136"/>
      <c r="AI39" s="137"/>
      <c r="AJ39" s="137"/>
      <c r="AK39" s="137"/>
      <c r="AL39" s="137"/>
      <c r="AM39" s="137"/>
      <c r="AN39" s="137"/>
      <c r="AO39" s="137"/>
      <c r="AP39" s="137"/>
      <c r="AQ39" s="137"/>
      <c r="AR39" s="137"/>
      <c r="AS39" s="137"/>
      <c r="AT39" s="137"/>
      <c r="AU39" s="137"/>
      <c r="AV39" s="137"/>
      <c r="AW39" s="137"/>
      <c r="AX39" s="137"/>
      <c r="AY39" s="137"/>
      <c r="AZ39" s="138"/>
      <c r="BA39" s="136"/>
      <c r="BB39" s="136"/>
      <c r="BC39" s="112"/>
      <c r="BD39" s="90"/>
      <c r="BE39" s="90"/>
      <c r="BF39" s="90"/>
      <c r="BG39" s="90"/>
      <c r="BH39" s="90"/>
      <c r="BI39" s="90"/>
      <c r="BJ39" s="90"/>
      <c r="BK39" s="90"/>
      <c r="BL39" s="90"/>
      <c r="BM39" s="90"/>
      <c r="BN39" s="90"/>
      <c r="BO39" s="90"/>
      <c r="BP39" s="90"/>
      <c r="BQ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row>
    <row r="40" spans="1:117" s="90" customFormat="1" ht="15.75" x14ac:dyDescent="0.25">
      <c r="A40" s="406" t="s">
        <v>122</v>
      </c>
      <c r="B40" s="409" t="s">
        <v>123</v>
      </c>
      <c r="C40" s="409" t="s">
        <v>326</v>
      </c>
      <c r="D40" s="347"/>
      <c r="E40" s="347"/>
      <c r="F40" s="347" t="s">
        <v>330</v>
      </c>
      <c r="G40" s="347">
        <v>2023</v>
      </c>
      <c r="H40" s="157" t="s">
        <v>17</v>
      </c>
      <c r="I40" s="134">
        <f>I43</f>
        <v>520</v>
      </c>
      <c r="J40" s="134">
        <f>J43</f>
        <v>0</v>
      </c>
      <c r="K40" s="403" t="s">
        <v>61</v>
      </c>
      <c r="L40" s="394" t="s">
        <v>374</v>
      </c>
      <c r="M40" s="394" t="s">
        <v>328</v>
      </c>
      <c r="N40" s="203"/>
      <c r="O40" s="204"/>
      <c r="P40" s="205"/>
      <c r="Q40" s="205"/>
      <c r="R40" s="205"/>
      <c r="S40" s="205"/>
      <c r="T40" s="205"/>
      <c r="U40" s="205"/>
      <c r="V40" s="205"/>
      <c r="W40" s="205"/>
      <c r="X40" s="205"/>
      <c r="Y40" s="205"/>
      <c r="Z40" s="205"/>
      <c r="AA40" s="205"/>
      <c r="AB40" s="205"/>
      <c r="AC40" s="205"/>
      <c r="AD40" s="205"/>
      <c r="AE40" s="205"/>
      <c r="AF40" s="205"/>
      <c r="AG40" s="205"/>
      <c r="AH40" s="204"/>
      <c r="AI40" s="205"/>
      <c r="AJ40" s="205"/>
      <c r="AK40" s="205"/>
      <c r="AL40" s="205"/>
      <c r="AM40" s="205"/>
      <c r="AN40" s="205"/>
      <c r="AO40" s="205"/>
      <c r="AP40" s="205"/>
      <c r="AQ40" s="205"/>
      <c r="AR40" s="205"/>
      <c r="AS40" s="205"/>
      <c r="AT40" s="205"/>
      <c r="AU40" s="205"/>
      <c r="AV40" s="205"/>
      <c r="AW40" s="205"/>
      <c r="AX40" s="205"/>
      <c r="AY40" s="205"/>
      <c r="AZ40" s="206"/>
      <c r="BA40" s="204"/>
      <c r="BB40" s="204"/>
      <c r="BC40" s="112"/>
    </row>
    <row r="41" spans="1:117" s="90" customFormat="1" ht="15.75" x14ac:dyDescent="0.25">
      <c r="A41" s="407"/>
      <c r="B41" s="410"/>
      <c r="C41" s="410"/>
      <c r="D41" s="348"/>
      <c r="E41" s="348"/>
      <c r="F41" s="348"/>
      <c r="G41" s="348"/>
      <c r="H41" s="157" t="s">
        <v>18</v>
      </c>
      <c r="I41" s="134">
        <v>0</v>
      </c>
      <c r="J41" s="134">
        <v>0</v>
      </c>
      <c r="K41" s="404"/>
      <c r="L41" s="395"/>
      <c r="M41" s="395"/>
      <c r="N41" s="203"/>
      <c r="O41" s="204"/>
      <c r="P41" s="205"/>
      <c r="Q41" s="205"/>
      <c r="R41" s="205"/>
      <c r="S41" s="205"/>
      <c r="T41" s="205"/>
      <c r="U41" s="205"/>
      <c r="V41" s="205"/>
      <c r="W41" s="205"/>
      <c r="X41" s="205"/>
      <c r="Y41" s="205"/>
      <c r="Z41" s="205"/>
      <c r="AA41" s="205"/>
      <c r="AB41" s="205"/>
      <c r="AC41" s="205"/>
      <c r="AD41" s="205"/>
      <c r="AE41" s="205"/>
      <c r="AF41" s="205"/>
      <c r="AG41" s="205"/>
      <c r="AH41" s="204"/>
      <c r="AI41" s="205"/>
      <c r="AJ41" s="205"/>
      <c r="AK41" s="205"/>
      <c r="AL41" s="205"/>
      <c r="AM41" s="205"/>
      <c r="AN41" s="205"/>
      <c r="AO41" s="205"/>
      <c r="AP41" s="205"/>
      <c r="AQ41" s="205"/>
      <c r="AR41" s="205"/>
      <c r="AS41" s="205"/>
      <c r="AT41" s="205"/>
      <c r="AU41" s="205"/>
      <c r="AV41" s="205"/>
      <c r="AW41" s="205"/>
      <c r="AX41" s="205"/>
      <c r="AY41" s="205"/>
      <c r="AZ41" s="206"/>
      <c r="BA41" s="204"/>
      <c r="BB41" s="204"/>
      <c r="BC41" s="112"/>
    </row>
    <row r="42" spans="1:117" s="90" customFormat="1" ht="15.75" x14ac:dyDescent="0.25">
      <c r="A42" s="407"/>
      <c r="B42" s="410"/>
      <c r="C42" s="410"/>
      <c r="D42" s="348"/>
      <c r="E42" s="348"/>
      <c r="F42" s="348"/>
      <c r="G42" s="348"/>
      <c r="H42" s="157" t="s">
        <v>19</v>
      </c>
      <c r="I42" s="134">
        <v>0</v>
      </c>
      <c r="J42" s="134">
        <v>0</v>
      </c>
      <c r="K42" s="404"/>
      <c r="L42" s="395"/>
      <c r="M42" s="395"/>
      <c r="N42" s="203"/>
      <c r="O42" s="204"/>
      <c r="P42" s="205"/>
      <c r="Q42" s="205"/>
      <c r="R42" s="205"/>
      <c r="S42" s="205"/>
      <c r="T42" s="205"/>
      <c r="U42" s="205"/>
      <c r="V42" s="205"/>
      <c r="W42" s="205"/>
      <c r="X42" s="205"/>
      <c r="Y42" s="205"/>
      <c r="Z42" s="205"/>
      <c r="AA42" s="205"/>
      <c r="AB42" s="205"/>
      <c r="AC42" s="205"/>
      <c r="AD42" s="205"/>
      <c r="AE42" s="205"/>
      <c r="AF42" s="205"/>
      <c r="AG42" s="205"/>
      <c r="AH42" s="204"/>
      <c r="AI42" s="205"/>
      <c r="AJ42" s="205"/>
      <c r="AK42" s="205"/>
      <c r="AL42" s="205"/>
      <c r="AM42" s="205"/>
      <c r="AN42" s="205"/>
      <c r="AO42" s="205"/>
      <c r="AP42" s="205"/>
      <c r="AQ42" s="205"/>
      <c r="AR42" s="205"/>
      <c r="AS42" s="205"/>
      <c r="AT42" s="205"/>
      <c r="AU42" s="205"/>
      <c r="AV42" s="205"/>
      <c r="AW42" s="205"/>
      <c r="AX42" s="205"/>
      <c r="AY42" s="205"/>
      <c r="AZ42" s="206"/>
      <c r="BA42" s="204"/>
      <c r="BB42" s="204"/>
      <c r="BC42" s="112"/>
    </row>
    <row r="43" spans="1:117" s="90" customFormat="1" ht="31.5" x14ac:dyDescent="0.25">
      <c r="A43" s="408"/>
      <c r="B43" s="411"/>
      <c r="C43" s="411"/>
      <c r="D43" s="349"/>
      <c r="E43" s="349"/>
      <c r="F43" s="349"/>
      <c r="G43" s="349"/>
      <c r="H43" s="157" t="s">
        <v>20</v>
      </c>
      <c r="I43" s="134">
        <v>520</v>
      </c>
      <c r="J43" s="134">
        <v>0</v>
      </c>
      <c r="K43" s="405"/>
      <c r="L43" s="396"/>
      <c r="M43" s="396"/>
      <c r="N43" s="203"/>
      <c r="O43" s="204"/>
      <c r="P43" s="205"/>
      <c r="Q43" s="205"/>
      <c r="R43" s="205"/>
      <c r="S43" s="205"/>
      <c r="T43" s="205"/>
      <c r="U43" s="205"/>
      <c r="V43" s="205"/>
      <c r="W43" s="205"/>
      <c r="X43" s="205"/>
      <c r="Y43" s="205"/>
      <c r="Z43" s="205"/>
      <c r="AA43" s="205"/>
      <c r="AB43" s="205"/>
      <c r="AC43" s="205"/>
      <c r="AD43" s="205"/>
      <c r="AE43" s="205"/>
      <c r="AF43" s="205"/>
      <c r="AG43" s="205"/>
      <c r="AH43" s="204"/>
      <c r="AI43" s="205"/>
      <c r="AJ43" s="205"/>
      <c r="AK43" s="205"/>
      <c r="AL43" s="205"/>
      <c r="AM43" s="205"/>
      <c r="AN43" s="205"/>
      <c r="AO43" s="205"/>
      <c r="AP43" s="205"/>
      <c r="AQ43" s="205"/>
      <c r="AR43" s="205"/>
      <c r="AS43" s="205"/>
      <c r="AT43" s="205"/>
      <c r="AU43" s="205"/>
      <c r="AV43" s="205"/>
      <c r="AW43" s="205"/>
      <c r="AX43" s="205"/>
      <c r="AY43" s="205"/>
      <c r="AZ43" s="206"/>
      <c r="BA43" s="204"/>
      <c r="BB43" s="204"/>
      <c r="BC43" s="112"/>
    </row>
    <row r="44" spans="1:117" s="90" customFormat="1" ht="15.75" x14ac:dyDescent="0.25">
      <c r="A44" s="406"/>
      <c r="B44" s="409" t="s">
        <v>397</v>
      </c>
      <c r="C44" s="409" t="s">
        <v>326</v>
      </c>
      <c r="D44" s="347"/>
      <c r="E44" s="347"/>
      <c r="F44" s="347">
        <v>2025</v>
      </c>
      <c r="G44" s="347">
        <v>2025</v>
      </c>
      <c r="H44" s="157" t="s">
        <v>17</v>
      </c>
      <c r="I44" s="134">
        <f>I47</f>
        <v>10292</v>
      </c>
      <c r="J44" s="134">
        <f>J47</f>
        <v>8172</v>
      </c>
      <c r="K44" s="403" t="s">
        <v>389</v>
      </c>
      <c r="L44" s="394" t="s">
        <v>398</v>
      </c>
      <c r="M44" s="394" t="s">
        <v>328</v>
      </c>
      <c r="N44" s="203"/>
      <c r="O44" s="204"/>
      <c r="P44" s="205"/>
      <c r="Q44" s="205"/>
      <c r="R44" s="205"/>
      <c r="S44" s="205"/>
      <c r="T44" s="205"/>
      <c r="U44" s="205"/>
      <c r="V44" s="205"/>
      <c r="W44" s="205"/>
      <c r="X44" s="205"/>
      <c r="Y44" s="205"/>
      <c r="Z44" s="205"/>
      <c r="AA44" s="205"/>
      <c r="AB44" s="205"/>
      <c r="AC44" s="205"/>
      <c r="AD44" s="205"/>
      <c r="AE44" s="205"/>
      <c r="AF44" s="205"/>
      <c r="AG44" s="205"/>
      <c r="AH44" s="204"/>
      <c r="AI44" s="205"/>
      <c r="AJ44" s="205"/>
      <c r="AK44" s="205"/>
      <c r="AL44" s="205"/>
      <c r="AM44" s="205"/>
      <c r="AN44" s="205"/>
      <c r="AO44" s="205"/>
      <c r="AP44" s="205"/>
      <c r="AQ44" s="205"/>
      <c r="AR44" s="205"/>
      <c r="AS44" s="205"/>
      <c r="AT44" s="205"/>
      <c r="AU44" s="205"/>
      <c r="AV44" s="205"/>
      <c r="AW44" s="205"/>
      <c r="AX44" s="205"/>
      <c r="AY44" s="205"/>
      <c r="AZ44" s="206"/>
      <c r="BA44" s="204"/>
      <c r="BB44" s="204"/>
      <c r="BC44" s="112"/>
    </row>
    <row r="45" spans="1:117" s="90" customFormat="1" ht="15.75" x14ac:dyDescent="0.25">
      <c r="A45" s="407"/>
      <c r="B45" s="410"/>
      <c r="C45" s="410"/>
      <c r="D45" s="348"/>
      <c r="E45" s="348"/>
      <c r="F45" s="348"/>
      <c r="G45" s="348"/>
      <c r="H45" s="157" t="s">
        <v>18</v>
      </c>
      <c r="I45" s="134">
        <v>0</v>
      </c>
      <c r="J45" s="134">
        <v>0</v>
      </c>
      <c r="K45" s="404"/>
      <c r="L45" s="395"/>
      <c r="M45" s="395"/>
      <c r="N45" s="203"/>
      <c r="O45" s="204"/>
      <c r="P45" s="205"/>
      <c r="Q45" s="205"/>
      <c r="R45" s="205"/>
      <c r="S45" s="205"/>
      <c r="T45" s="205"/>
      <c r="U45" s="205"/>
      <c r="V45" s="205"/>
      <c r="W45" s="205"/>
      <c r="X45" s="205"/>
      <c r="Y45" s="205"/>
      <c r="Z45" s="205"/>
      <c r="AA45" s="205"/>
      <c r="AB45" s="205"/>
      <c r="AC45" s="205"/>
      <c r="AD45" s="205"/>
      <c r="AE45" s="205"/>
      <c r="AF45" s="205"/>
      <c r="AG45" s="205"/>
      <c r="AH45" s="204"/>
      <c r="AI45" s="205"/>
      <c r="AJ45" s="205"/>
      <c r="AK45" s="205"/>
      <c r="AL45" s="205"/>
      <c r="AM45" s="205"/>
      <c r="AN45" s="205"/>
      <c r="AO45" s="205"/>
      <c r="AP45" s="205"/>
      <c r="AQ45" s="205"/>
      <c r="AR45" s="205"/>
      <c r="AS45" s="205"/>
      <c r="AT45" s="205"/>
      <c r="AU45" s="205"/>
      <c r="AV45" s="205"/>
      <c r="AW45" s="205"/>
      <c r="AX45" s="205"/>
      <c r="AY45" s="205"/>
      <c r="AZ45" s="206"/>
      <c r="BA45" s="204"/>
      <c r="BB45" s="204"/>
      <c r="BC45" s="112"/>
    </row>
    <row r="46" spans="1:117" s="90" customFormat="1" ht="15.75" x14ac:dyDescent="0.25">
      <c r="A46" s="407"/>
      <c r="B46" s="410"/>
      <c r="C46" s="410"/>
      <c r="D46" s="348"/>
      <c r="E46" s="348"/>
      <c r="F46" s="348"/>
      <c r="G46" s="348"/>
      <c r="H46" s="157" t="s">
        <v>19</v>
      </c>
      <c r="I46" s="134">
        <v>0</v>
      </c>
      <c r="J46" s="134">
        <v>0</v>
      </c>
      <c r="K46" s="404"/>
      <c r="L46" s="395"/>
      <c r="M46" s="395"/>
      <c r="N46" s="203"/>
      <c r="O46" s="204"/>
      <c r="P46" s="205"/>
      <c r="Q46" s="205"/>
      <c r="R46" s="205"/>
      <c r="S46" s="205"/>
      <c r="T46" s="205"/>
      <c r="U46" s="205"/>
      <c r="V46" s="205"/>
      <c r="W46" s="205"/>
      <c r="X46" s="205"/>
      <c r="Y46" s="205"/>
      <c r="Z46" s="205"/>
      <c r="AA46" s="205"/>
      <c r="AB46" s="205"/>
      <c r="AC46" s="205"/>
      <c r="AD46" s="205"/>
      <c r="AE46" s="205"/>
      <c r="AF46" s="205"/>
      <c r="AG46" s="205"/>
      <c r="AH46" s="204"/>
      <c r="AI46" s="205"/>
      <c r="AJ46" s="205"/>
      <c r="AK46" s="205"/>
      <c r="AL46" s="205"/>
      <c r="AM46" s="205"/>
      <c r="AN46" s="205"/>
      <c r="AO46" s="205"/>
      <c r="AP46" s="205"/>
      <c r="AQ46" s="205"/>
      <c r="AR46" s="205"/>
      <c r="AS46" s="205"/>
      <c r="AT46" s="205"/>
      <c r="AU46" s="205"/>
      <c r="AV46" s="205"/>
      <c r="AW46" s="205"/>
      <c r="AX46" s="205"/>
      <c r="AY46" s="205"/>
      <c r="AZ46" s="206"/>
      <c r="BA46" s="204"/>
      <c r="BB46" s="204"/>
      <c r="BC46" s="112"/>
    </row>
    <row r="47" spans="1:117" s="90" customFormat="1" ht="31.5" x14ac:dyDescent="0.25">
      <c r="A47" s="408"/>
      <c r="B47" s="411"/>
      <c r="C47" s="411"/>
      <c r="D47" s="349"/>
      <c r="E47" s="349"/>
      <c r="F47" s="349"/>
      <c r="G47" s="349"/>
      <c r="H47" s="157" t="s">
        <v>20</v>
      </c>
      <c r="I47" s="134">
        <f>8320+1972</f>
        <v>10292</v>
      </c>
      <c r="J47" s="134">
        <f>6537+1635</f>
        <v>8172</v>
      </c>
      <c r="K47" s="405"/>
      <c r="L47" s="396"/>
      <c r="M47" s="396"/>
      <c r="N47" s="203"/>
      <c r="O47" s="204"/>
      <c r="P47" s="205"/>
      <c r="Q47" s="205"/>
      <c r="R47" s="205"/>
      <c r="S47" s="205"/>
      <c r="T47" s="205"/>
      <c r="U47" s="205"/>
      <c r="V47" s="205"/>
      <c r="W47" s="205"/>
      <c r="X47" s="205"/>
      <c r="Y47" s="205"/>
      <c r="Z47" s="205"/>
      <c r="AA47" s="205"/>
      <c r="AB47" s="205"/>
      <c r="AC47" s="205"/>
      <c r="AD47" s="205"/>
      <c r="AE47" s="205"/>
      <c r="AF47" s="205"/>
      <c r="AG47" s="205"/>
      <c r="AH47" s="204"/>
      <c r="AI47" s="205"/>
      <c r="AJ47" s="205"/>
      <c r="AK47" s="205"/>
      <c r="AL47" s="205"/>
      <c r="AM47" s="205"/>
      <c r="AN47" s="205"/>
      <c r="AO47" s="205"/>
      <c r="AP47" s="205"/>
      <c r="AQ47" s="205"/>
      <c r="AR47" s="205"/>
      <c r="AS47" s="205"/>
      <c r="AT47" s="205"/>
      <c r="AU47" s="205"/>
      <c r="AV47" s="205"/>
      <c r="AW47" s="205"/>
      <c r="AX47" s="205"/>
      <c r="AY47" s="205"/>
      <c r="AZ47" s="206"/>
      <c r="BA47" s="204"/>
      <c r="BB47" s="204"/>
      <c r="BC47" s="112"/>
    </row>
    <row r="48" spans="1:117" s="90" customFormat="1" ht="15.75" x14ac:dyDescent="0.25">
      <c r="A48" s="406"/>
      <c r="B48" s="409" t="s">
        <v>399</v>
      </c>
      <c r="C48" s="409" t="s">
        <v>326</v>
      </c>
      <c r="D48" s="347"/>
      <c r="E48" s="347"/>
      <c r="F48" s="347">
        <v>2025</v>
      </c>
      <c r="G48" s="347">
        <v>2025</v>
      </c>
      <c r="H48" s="157" t="s">
        <v>17</v>
      </c>
      <c r="I48" s="134">
        <f>I51</f>
        <v>1353</v>
      </c>
      <c r="J48" s="134">
        <f>J51</f>
        <v>1200</v>
      </c>
      <c r="K48" s="403" t="s">
        <v>389</v>
      </c>
      <c r="L48" s="394" t="s">
        <v>398</v>
      </c>
      <c r="M48" s="394" t="s">
        <v>328</v>
      </c>
      <c r="N48" s="203"/>
      <c r="O48" s="204"/>
      <c r="P48" s="205"/>
      <c r="Q48" s="205"/>
      <c r="R48" s="205"/>
      <c r="S48" s="205"/>
      <c r="T48" s="205"/>
      <c r="U48" s="205"/>
      <c r="V48" s="205"/>
      <c r="W48" s="205"/>
      <c r="X48" s="205"/>
      <c r="Y48" s="205"/>
      <c r="Z48" s="205"/>
      <c r="AA48" s="205"/>
      <c r="AB48" s="205"/>
      <c r="AC48" s="205"/>
      <c r="AD48" s="205"/>
      <c r="AE48" s="205"/>
      <c r="AF48" s="205"/>
      <c r="AG48" s="205"/>
      <c r="AH48" s="204"/>
      <c r="AI48" s="205"/>
      <c r="AJ48" s="205"/>
      <c r="AK48" s="205"/>
      <c r="AL48" s="205"/>
      <c r="AM48" s="205"/>
      <c r="AN48" s="205"/>
      <c r="AO48" s="205"/>
      <c r="AP48" s="205"/>
      <c r="AQ48" s="205"/>
      <c r="AR48" s="205"/>
      <c r="AS48" s="205"/>
      <c r="AT48" s="205"/>
      <c r="AU48" s="205"/>
      <c r="AV48" s="205"/>
      <c r="AW48" s="205"/>
      <c r="AX48" s="205"/>
      <c r="AY48" s="205"/>
      <c r="AZ48" s="206"/>
      <c r="BA48" s="204"/>
      <c r="BB48" s="204"/>
      <c r="BC48" s="112"/>
    </row>
    <row r="49" spans="1:117" s="90" customFormat="1" ht="15.75" x14ac:dyDescent="0.25">
      <c r="A49" s="407"/>
      <c r="B49" s="410"/>
      <c r="C49" s="410"/>
      <c r="D49" s="348"/>
      <c r="E49" s="348"/>
      <c r="F49" s="348"/>
      <c r="G49" s="348"/>
      <c r="H49" s="157" t="s">
        <v>18</v>
      </c>
      <c r="I49" s="134">
        <v>0</v>
      </c>
      <c r="J49" s="134">
        <v>0</v>
      </c>
      <c r="K49" s="404"/>
      <c r="L49" s="395"/>
      <c r="M49" s="395"/>
      <c r="N49" s="203"/>
      <c r="O49" s="204"/>
      <c r="P49" s="205"/>
      <c r="Q49" s="205"/>
      <c r="R49" s="205"/>
      <c r="S49" s="205"/>
      <c r="T49" s="205"/>
      <c r="U49" s="205"/>
      <c r="V49" s="205"/>
      <c r="W49" s="205"/>
      <c r="X49" s="205"/>
      <c r="Y49" s="205"/>
      <c r="Z49" s="205"/>
      <c r="AA49" s="205"/>
      <c r="AB49" s="205"/>
      <c r="AC49" s="205"/>
      <c r="AD49" s="205"/>
      <c r="AE49" s="205"/>
      <c r="AF49" s="205"/>
      <c r="AG49" s="205"/>
      <c r="AH49" s="204"/>
      <c r="AI49" s="205"/>
      <c r="AJ49" s="205"/>
      <c r="AK49" s="205"/>
      <c r="AL49" s="205"/>
      <c r="AM49" s="205"/>
      <c r="AN49" s="205"/>
      <c r="AO49" s="205"/>
      <c r="AP49" s="205"/>
      <c r="AQ49" s="205"/>
      <c r="AR49" s="205"/>
      <c r="AS49" s="205"/>
      <c r="AT49" s="205"/>
      <c r="AU49" s="205"/>
      <c r="AV49" s="205"/>
      <c r="AW49" s="205"/>
      <c r="AX49" s="205"/>
      <c r="AY49" s="205"/>
      <c r="AZ49" s="206"/>
      <c r="BA49" s="204"/>
      <c r="BB49" s="204"/>
      <c r="BC49" s="112"/>
    </row>
    <row r="50" spans="1:117" s="90" customFormat="1" ht="15.75" x14ac:dyDescent="0.25">
      <c r="A50" s="407"/>
      <c r="B50" s="410"/>
      <c r="C50" s="410"/>
      <c r="D50" s="348"/>
      <c r="E50" s="348"/>
      <c r="F50" s="348"/>
      <c r="G50" s="348"/>
      <c r="H50" s="157" t="s">
        <v>19</v>
      </c>
      <c r="I50" s="134">
        <v>0</v>
      </c>
      <c r="J50" s="134">
        <v>0</v>
      </c>
      <c r="K50" s="404"/>
      <c r="L50" s="395"/>
      <c r="M50" s="395"/>
      <c r="N50" s="203"/>
      <c r="O50" s="204"/>
      <c r="P50" s="205"/>
      <c r="Q50" s="205"/>
      <c r="R50" s="205"/>
      <c r="S50" s="205"/>
      <c r="T50" s="205"/>
      <c r="U50" s="205"/>
      <c r="V50" s="205"/>
      <c r="W50" s="205"/>
      <c r="X50" s="205"/>
      <c r="Y50" s="205"/>
      <c r="Z50" s="205"/>
      <c r="AA50" s="205"/>
      <c r="AB50" s="205"/>
      <c r="AC50" s="205"/>
      <c r="AD50" s="205"/>
      <c r="AE50" s="205"/>
      <c r="AF50" s="205"/>
      <c r="AG50" s="205"/>
      <c r="AH50" s="204"/>
      <c r="AI50" s="205"/>
      <c r="AJ50" s="205"/>
      <c r="AK50" s="205"/>
      <c r="AL50" s="205"/>
      <c r="AM50" s="205"/>
      <c r="AN50" s="205"/>
      <c r="AO50" s="205"/>
      <c r="AP50" s="205"/>
      <c r="AQ50" s="205"/>
      <c r="AR50" s="205"/>
      <c r="AS50" s="205"/>
      <c r="AT50" s="205"/>
      <c r="AU50" s="205"/>
      <c r="AV50" s="205"/>
      <c r="AW50" s="205"/>
      <c r="AX50" s="205"/>
      <c r="AY50" s="205"/>
      <c r="AZ50" s="206"/>
      <c r="BA50" s="204"/>
      <c r="BB50" s="204"/>
      <c r="BC50" s="112"/>
    </row>
    <row r="51" spans="1:117" s="90" customFormat="1" ht="31.5" x14ac:dyDescent="0.25">
      <c r="A51" s="408"/>
      <c r="B51" s="411"/>
      <c r="C51" s="411"/>
      <c r="D51" s="349"/>
      <c r="E51" s="349"/>
      <c r="F51" s="349"/>
      <c r="G51" s="349"/>
      <c r="H51" s="157" t="s">
        <v>20</v>
      </c>
      <c r="I51" s="134">
        <f>637+716</f>
        <v>1353</v>
      </c>
      <c r="J51" s="134">
        <f>686+514</f>
        <v>1200</v>
      </c>
      <c r="K51" s="405"/>
      <c r="L51" s="396"/>
      <c r="M51" s="396"/>
      <c r="N51" s="203"/>
      <c r="O51" s="204"/>
      <c r="P51" s="205"/>
      <c r="Q51" s="205"/>
      <c r="R51" s="205"/>
      <c r="S51" s="205"/>
      <c r="T51" s="205"/>
      <c r="U51" s="205"/>
      <c r="V51" s="205"/>
      <c r="W51" s="205"/>
      <c r="X51" s="205"/>
      <c r="Y51" s="205"/>
      <c r="Z51" s="205"/>
      <c r="AA51" s="205"/>
      <c r="AB51" s="205"/>
      <c r="AC51" s="205"/>
      <c r="AD51" s="205"/>
      <c r="AE51" s="205"/>
      <c r="AF51" s="205"/>
      <c r="AG51" s="205"/>
      <c r="AH51" s="204"/>
      <c r="AI51" s="205"/>
      <c r="AJ51" s="205"/>
      <c r="AK51" s="205"/>
      <c r="AL51" s="205"/>
      <c r="AM51" s="205"/>
      <c r="AN51" s="205"/>
      <c r="AO51" s="205"/>
      <c r="AP51" s="205"/>
      <c r="AQ51" s="205"/>
      <c r="AR51" s="205"/>
      <c r="AS51" s="205"/>
      <c r="AT51" s="205"/>
      <c r="AU51" s="205"/>
      <c r="AV51" s="205"/>
      <c r="AW51" s="205"/>
      <c r="AX51" s="205"/>
      <c r="AY51" s="205"/>
      <c r="AZ51" s="206"/>
      <c r="BA51" s="204"/>
      <c r="BB51" s="204"/>
      <c r="BC51" s="112"/>
    </row>
    <row r="52" spans="1:117" s="88" customFormat="1" ht="15.75" x14ac:dyDescent="0.25">
      <c r="A52" s="356">
        <v>3</v>
      </c>
      <c r="B52" s="359" t="s">
        <v>38</v>
      </c>
      <c r="C52" s="360"/>
      <c r="D52" s="360"/>
      <c r="E52" s="361"/>
      <c r="F52" s="108"/>
      <c r="G52" s="108"/>
      <c r="H52" s="109" t="s">
        <v>17</v>
      </c>
      <c r="I52" s="110">
        <f>I55</f>
        <v>1318699.1499999999</v>
      </c>
      <c r="J52" s="110">
        <f>J55</f>
        <v>159500.34</v>
      </c>
      <c r="K52" s="200"/>
      <c r="L52" s="397"/>
      <c r="M52" s="400"/>
      <c r="N52" s="356"/>
      <c r="O52" s="356"/>
      <c r="P52" s="139" t="e">
        <v>#REF!</v>
      </c>
      <c r="Q52" s="139" t="e">
        <v>#REF!</v>
      </c>
      <c r="R52" s="139" t="e">
        <v>#REF!</v>
      </c>
      <c r="S52" s="139" t="e">
        <v>#REF!</v>
      </c>
      <c r="T52" s="139" t="e">
        <v>#REF!</v>
      </c>
      <c r="U52" s="139" t="e">
        <v>#REF!</v>
      </c>
      <c r="V52" s="139" t="e">
        <v>#REF!</v>
      </c>
      <c r="W52" s="139" t="e">
        <v>#REF!</v>
      </c>
      <c r="X52" s="139" t="e">
        <v>#REF!</v>
      </c>
      <c r="Y52" s="139" t="e">
        <v>#REF!</v>
      </c>
      <c r="Z52" s="139" t="e">
        <v>#REF!</v>
      </c>
      <c r="AA52" s="139" t="e">
        <v>#REF!</v>
      </c>
      <c r="AB52" s="139" t="e">
        <v>#REF!</v>
      </c>
      <c r="AC52" s="139" t="e">
        <v>#REF!</v>
      </c>
      <c r="AD52" s="139" t="e">
        <v>#REF!</v>
      </c>
      <c r="AE52" s="139" t="e">
        <v>#REF!</v>
      </c>
      <c r="AF52" s="139" t="e">
        <v>#REF!</v>
      </c>
      <c r="AG52" s="139" t="e">
        <v>#REF!</v>
      </c>
      <c r="AH52" s="356"/>
      <c r="AI52" s="139" t="e">
        <v>#REF!</v>
      </c>
      <c r="AJ52" s="139" t="e">
        <v>#REF!</v>
      </c>
      <c r="AK52" s="139" t="e">
        <v>#REF!</v>
      </c>
      <c r="AL52" s="139" t="e">
        <v>#REF!</v>
      </c>
      <c r="AM52" s="139" t="e">
        <v>#REF!</v>
      </c>
      <c r="AN52" s="139" t="e">
        <v>#REF!</v>
      </c>
      <c r="AO52" s="139" t="e">
        <v>#REF!</v>
      </c>
      <c r="AP52" s="139" t="e">
        <v>#REF!</v>
      </c>
      <c r="AQ52" s="139" t="e">
        <v>#REF!</v>
      </c>
      <c r="AR52" s="139" t="e">
        <v>#REF!</v>
      </c>
      <c r="AS52" s="139" t="e">
        <v>#REF!</v>
      </c>
      <c r="AT52" s="139" t="e">
        <v>#REF!</v>
      </c>
      <c r="AU52" s="139" t="e">
        <v>#REF!</v>
      </c>
      <c r="AV52" s="139" t="e">
        <v>#REF!</v>
      </c>
      <c r="AW52" s="139" t="e">
        <v>#REF!</v>
      </c>
      <c r="AX52" s="139" t="e">
        <v>#REF!</v>
      </c>
      <c r="AY52" s="139" t="e">
        <v>#REF!</v>
      </c>
      <c r="AZ52" s="139" t="e">
        <v>#REF!</v>
      </c>
      <c r="BA52" s="356"/>
      <c r="BB52" s="356"/>
      <c r="BC52" s="95"/>
      <c r="BD52" s="130"/>
      <c r="BE52" s="130"/>
      <c r="BF52" s="130"/>
      <c r="BG52" s="130"/>
      <c r="BH52" s="130"/>
      <c r="BI52" s="130"/>
      <c r="BJ52" s="130"/>
      <c r="BK52" s="130"/>
      <c r="BL52" s="130"/>
      <c r="BM52" s="130"/>
      <c r="BN52" s="130"/>
      <c r="BO52" s="130"/>
      <c r="BP52" s="130"/>
      <c r="BQ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row>
    <row r="53" spans="1:117" s="88" customFormat="1" ht="15.75" x14ac:dyDescent="0.25">
      <c r="A53" s="357"/>
      <c r="B53" s="362"/>
      <c r="C53" s="363"/>
      <c r="D53" s="363"/>
      <c r="E53" s="364"/>
      <c r="F53" s="113"/>
      <c r="G53" s="113"/>
      <c r="H53" s="109" t="s">
        <v>18</v>
      </c>
      <c r="I53" s="110">
        <v>0</v>
      </c>
      <c r="J53" s="110">
        <v>0</v>
      </c>
      <c r="K53" s="201"/>
      <c r="L53" s="398"/>
      <c r="M53" s="401"/>
      <c r="N53" s="357"/>
      <c r="O53" s="357"/>
      <c r="P53" s="139" t="e">
        <v>#REF!</v>
      </c>
      <c r="Q53" s="139" t="e">
        <v>#REF!</v>
      </c>
      <c r="R53" s="139" t="e">
        <v>#REF!</v>
      </c>
      <c r="S53" s="139" t="e">
        <v>#REF!</v>
      </c>
      <c r="T53" s="139" t="e">
        <v>#REF!</v>
      </c>
      <c r="U53" s="139" t="e">
        <v>#REF!</v>
      </c>
      <c r="V53" s="139" t="e">
        <v>#REF!</v>
      </c>
      <c r="W53" s="139" t="e">
        <v>#REF!</v>
      </c>
      <c r="X53" s="139" t="e">
        <v>#REF!</v>
      </c>
      <c r="Y53" s="139" t="e">
        <v>#REF!</v>
      </c>
      <c r="Z53" s="139" t="e">
        <v>#REF!</v>
      </c>
      <c r="AA53" s="139" t="e">
        <v>#REF!</v>
      </c>
      <c r="AB53" s="139" t="e">
        <v>#REF!</v>
      </c>
      <c r="AC53" s="139" t="e">
        <v>#REF!</v>
      </c>
      <c r="AD53" s="139" t="e">
        <v>#REF!</v>
      </c>
      <c r="AE53" s="139" t="e">
        <v>#REF!</v>
      </c>
      <c r="AF53" s="139" t="e">
        <v>#REF!</v>
      </c>
      <c r="AG53" s="139" t="e">
        <v>#REF!</v>
      </c>
      <c r="AH53" s="357"/>
      <c r="AI53" s="139" t="e">
        <v>#REF!</v>
      </c>
      <c r="AJ53" s="139" t="e">
        <v>#REF!</v>
      </c>
      <c r="AK53" s="139" t="e">
        <v>#REF!</v>
      </c>
      <c r="AL53" s="139" t="e">
        <v>#REF!</v>
      </c>
      <c r="AM53" s="139" t="e">
        <v>#REF!</v>
      </c>
      <c r="AN53" s="139" t="e">
        <v>#REF!</v>
      </c>
      <c r="AO53" s="139" t="e">
        <v>#REF!</v>
      </c>
      <c r="AP53" s="139" t="e">
        <v>#REF!</v>
      </c>
      <c r="AQ53" s="139" t="e">
        <v>#REF!</v>
      </c>
      <c r="AR53" s="139" t="e">
        <v>#REF!</v>
      </c>
      <c r="AS53" s="139" t="e">
        <v>#REF!</v>
      </c>
      <c r="AT53" s="139" t="e">
        <v>#REF!</v>
      </c>
      <c r="AU53" s="139" t="e">
        <v>#REF!</v>
      </c>
      <c r="AV53" s="139" t="e">
        <v>#REF!</v>
      </c>
      <c r="AW53" s="139" t="e">
        <v>#REF!</v>
      </c>
      <c r="AX53" s="139" t="e">
        <v>#REF!</v>
      </c>
      <c r="AY53" s="139" t="e">
        <v>#REF!</v>
      </c>
      <c r="AZ53" s="139" t="e">
        <v>#REF!</v>
      </c>
      <c r="BA53" s="357"/>
      <c r="BB53" s="357"/>
      <c r="BC53" s="95"/>
      <c r="BD53" s="130"/>
      <c r="BE53" s="130"/>
      <c r="BF53" s="130"/>
      <c r="BG53" s="130"/>
      <c r="BH53" s="130"/>
      <c r="BI53" s="130"/>
      <c r="BJ53" s="130"/>
      <c r="BK53" s="130"/>
      <c r="BL53" s="130"/>
      <c r="BM53" s="130"/>
      <c r="BN53" s="130"/>
      <c r="BO53" s="130"/>
      <c r="BP53" s="130"/>
      <c r="BQ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row>
    <row r="54" spans="1:117" s="88" customFormat="1" ht="15.75" x14ac:dyDescent="0.25">
      <c r="A54" s="357"/>
      <c r="B54" s="362"/>
      <c r="C54" s="363"/>
      <c r="D54" s="363"/>
      <c r="E54" s="364"/>
      <c r="F54" s="113"/>
      <c r="G54" s="113"/>
      <c r="H54" s="109" t="s">
        <v>19</v>
      </c>
      <c r="I54" s="110">
        <v>0</v>
      </c>
      <c r="J54" s="110">
        <v>0</v>
      </c>
      <c r="K54" s="201"/>
      <c r="L54" s="398"/>
      <c r="M54" s="401"/>
      <c r="N54" s="357"/>
      <c r="O54" s="357"/>
      <c r="P54" s="139" t="e">
        <v>#REF!</v>
      </c>
      <c r="Q54" s="139" t="e">
        <v>#REF!</v>
      </c>
      <c r="R54" s="139" t="e">
        <v>#REF!</v>
      </c>
      <c r="S54" s="139" t="e">
        <v>#REF!</v>
      </c>
      <c r="T54" s="139" t="e">
        <v>#REF!</v>
      </c>
      <c r="U54" s="139" t="e">
        <v>#REF!</v>
      </c>
      <c r="V54" s="139" t="e">
        <v>#REF!</v>
      </c>
      <c r="W54" s="139" t="e">
        <v>#REF!</v>
      </c>
      <c r="X54" s="139" t="e">
        <v>#REF!</v>
      </c>
      <c r="Y54" s="139" t="e">
        <v>#REF!</v>
      </c>
      <c r="Z54" s="139" t="e">
        <v>#REF!</v>
      </c>
      <c r="AA54" s="139" t="e">
        <v>#REF!</v>
      </c>
      <c r="AB54" s="139" t="e">
        <v>#REF!</v>
      </c>
      <c r="AC54" s="139" t="e">
        <v>#REF!</v>
      </c>
      <c r="AD54" s="139" t="e">
        <v>#REF!</v>
      </c>
      <c r="AE54" s="139" t="e">
        <v>#REF!</v>
      </c>
      <c r="AF54" s="139" t="e">
        <v>#REF!</v>
      </c>
      <c r="AG54" s="139" t="e">
        <v>#REF!</v>
      </c>
      <c r="AH54" s="357"/>
      <c r="AI54" s="139" t="e">
        <v>#REF!</v>
      </c>
      <c r="AJ54" s="139" t="e">
        <v>#REF!</v>
      </c>
      <c r="AK54" s="139" t="e">
        <v>#REF!</v>
      </c>
      <c r="AL54" s="139" t="e">
        <v>#REF!</v>
      </c>
      <c r="AM54" s="139" t="e">
        <v>#REF!</v>
      </c>
      <c r="AN54" s="139" t="e">
        <v>#REF!</v>
      </c>
      <c r="AO54" s="139" t="e">
        <v>#REF!</v>
      </c>
      <c r="AP54" s="139" t="e">
        <v>#REF!</v>
      </c>
      <c r="AQ54" s="139" t="e">
        <v>#REF!</v>
      </c>
      <c r="AR54" s="139" t="e">
        <v>#REF!</v>
      </c>
      <c r="AS54" s="139" t="e">
        <v>#REF!</v>
      </c>
      <c r="AT54" s="139" t="e">
        <v>#REF!</v>
      </c>
      <c r="AU54" s="139" t="e">
        <v>#REF!</v>
      </c>
      <c r="AV54" s="139" t="e">
        <v>#REF!</v>
      </c>
      <c r="AW54" s="139" t="e">
        <v>#REF!</v>
      </c>
      <c r="AX54" s="139" t="e">
        <v>#REF!</v>
      </c>
      <c r="AY54" s="139" t="e">
        <v>#REF!</v>
      </c>
      <c r="AZ54" s="139" t="e">
        <v>#REF!</v>
      </c>
      <c r="BA54" s="357"/>
      <c r="BB54" s="357"/>
      <c r="BC54" s="95"/>
      <c r="BD54" s="130"/>
      <c r="BE54" s="130"/>
      <c r="BF54" s="130"/>
      <c r="BG54" s="130"/>
      <c r="BH54" s="130"/>
      <c r="BI54" s="130"/>
      <c r="BJ54" s="130"/>
      <c r="BK54" s="130"/>
      <c r="BL54" s="130"/>
      <c r="BM54" s="130"/>
      <c r="BN54" s="130"/>
      <c r="BO54" s="130"/>
      <c r="BP54" s="130"/>
      <c r="BQ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row>
    <row r="55" spans="1:117" s="88" customFormat="1" ht="31.5" x14ac:dyDescent="0.25">
      <c r="A55" s="358"/>
      <c r="B55" s="365"/>
      <c r="C55" s="366"/>
      <c r="D55" s="366"/>
      <c r="E55" s="367"/>
      <c r="F55" s="114"/>
      <c r="G55" s="114"/>
      <c r="H55" s="109" t="s">
        <v>20</v>
      </c>
      <c r="I55" s="110">
        <f>I59+I75+I183</f>
        <v>1318699.1499999999</v>
      </c>
      <c r="J55" s="110">
        <f>J59+J75+J183</f>
        <v>159500.34</v>
      </c>
      <c r="K55" s="202"/>
      <c r="L55" s="399"/>
      <c r="M55" s="402"/>
      <c r="N55" s="358"/>
      <c r="O55" s="358"/>
      <c r="P55" s="139" t="e">
        <v>#REF!</v>
      </c>
      <c r="Q55" s="139" t="e">
        <v>#REF!</v>
      </c>
      <c r="R55" s="139" t="e">
        <v>#REF!</v>
      </c>
      <c r="S55" s="139" t="e">
        <v>#REF!</v>
      </c>
      <c r="T55" s="139" t="e">
        <v>#REF!</v>
      </c>
      <c r="U55" s="139" t="e">
        <v>#REF!</v>
      </c>
      <c r="V55" s="139" t="e">
        <v>#REF!</v>
      </c>
      <c r="W55" s="139" t="e">
        <v>#REF!</v>
      </c>
      <c r="X55" s="139" t="e">
        <v>#REF!</v>
      </c>
      <c r="Y55" s="139" t="e">
        <v>#REF!</v>
      </c>
      <c r="Z55" s="139" t="e">
        <v>#REF!</v>
      </c>
      <c r="AA55" s="139" t="e">
        <v>#REF!</v>
      </c>
      <c r="AB55" s="139" t="e">
        <v>#REF!</v>
      </c>
      <c r="AC55" s="139" t="e">
        <v>#REF!</v>
      </c>
      <c r="AD55" s="139" t="e">
        <v>#REF!</v>
      </c>
      <c r="AE55" s="139" t="e">
        <v>#REF!</v>
      </c>
      <c r="AF55" s="139" t="e">
        <v>#REF!</v>
      </c>
      <c r="AG55" s="139" t="e">
        <v>#REF!</v>
      </c>
      <c r="AH55" s="358"/>
      <c r="AI55" s="139" t="e">
        <v>#REF!</v>
      </c>
      <c r="AJ55" s="139" t="e">
        <v>#REF!</v>
      </c>
      <c r="AK55" s="139" t="e">
        <v>#REF!</v>
      </c>
      <c r="AL55" s="139" t="e">
        <v>#REF!</v>
      </c>
      <c r="AM55" s="139" t="e">
        <v>#REF!</v>
      </c>
      <c r="AN55" s="139" t="e">
        <v>#REF!</v>
      </c>
      <c r="AO55" s="139" t="e">
        <v>#REF!</v>
      </c>
      <c r="AP55" s="139" t="e">
        <v>#REF!</v>
      </c>
      <c r="AQ55" s="139" t="e">
        <v>#REF!</v>
      </c>
      <c r="AR55" s="139" t="e">
        <v>#REF!</v>
      </c>
      <c r="AS55" s="139" t="e">
        <v>#REF!</v>
      </c>
      <c r="AT55" s="139" t="e">
        <v>#REF!</v>
      </c>
      <c r="AU55" s="139" t="e">
        <v>#REF!</v>
      </c>
      <c r="AV55" s="139" t="e">
        <v>#REF!</v>
      </c>
      <c r="AW55" s="139" t="e">
        <v>#REF!</v>
      </c>
      <c r="AX55" s="139" t="e">
        <v>#REF!</v>
      </c>
      <c r="AY55" s="139" t="e">
        <v>#REF!</v>
      </c>
      <c r="AZ55" s="139" t="e">
        <v>#REF!</v>
      </c>
      <c r="BA55" s="358"/>
      <c r="BB55" s="358"/>
      <c r="BC55" s="95"/>
      <c r="BD55" s="130"/>
      <c r="BE55" s="130"/>
      <c r="BF55" s="130"/>
      <c r="BG55" s="130"/>
      <c r="BH55" s="130"/>
      <c r="BI55" s="130"/>
      <c r="BJ55" s="130"/>
      <c r="BK55" s="130"/>
      <c r="BL55" s="130"/>
      <c r="BM55" s="130"/>
      <c r="BN55" s="130"/>
      <c r="BO55" s="130"/>
      <c r="BP55" s="130"/>
      <c r="BQ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130"/>
      <c r="DH55" s="130"/>
      <c r="DI55" s="130"/>
      <c r="DJ55" s="130"/>
      <c r="DK55" s="130"/>
      <c r="DL55" s="130"/>
      <c r="DM55" s="130"/>
    </row>
    <row r="56" spans="1:117" s="88" customFormat="1" ht="15.75" x14ac:dyDescent="0.25">
      <c r="A56" s="412" t="s">
        <v>124</v>
      </c>
      <c r="B56" s="338" t="s">
        <v>125</v>
      </c>
      <c r="C56" s="339"/>
      <c r="D56" s="339"/>
      <c r="E56" s="340"/>
      <c r="F56" s="116"/>
      <c r="G56" s="116"/>
      <c r="H56" s="117" t="s">
        <v>17</v>
      </c>
      <c r="I56" s="128">
        <f>I59</f>
        <v>233750</v>
      </c>
      <c r="J56" s="128">
        <f>J59</f>
        <v>0</v>
      </c>
      <c r="K56" s="197"/>
      <c r="L56" s="379"/>
      <c r="M56" s="376"/>
      <c r="N56" s="379"/>
      <c r="O56" s="379"/>
      <c r="P56" s="129" t="e">
        <v>#REF!</v>
      </c>
      <c r="Q56" s="129" t="e">
        <v>#REF!</v>
      </c>
      <c r="R56" s="129" t="e">
        <v>#REF!</v>
      </c>
      <c r="S56" s="129" t="e">
        <v>#REF!</v>
      </c>
      <c r="T56" s="129" t="e">
        <v>#REF!</v>
      </c>
      <c r="U56" s="129" t="e">
        <v>#REF!</v>
      </c>
      <c r="V56" s="129" t="e">
        <v>#REF!</v>
      </c>
      <c r="W56" s="129" t="e">
        <v>#REF!</v>
      </c>
      <c r="X56" s="129" t="e">
        <v>#REF!</v>
      </c>
      <c r="Y56" s="129" t="e">
        <v>#REF!</v>
      </c>
      <c r="Z56" s="129" t="e">
        <v>#REF!</v>
      </c>
      <c r="AA56" s="129" t="e">
        <v>#REF!</v>
      </c>
      <c r="AB56" s="129" t="e">
        <v>#REF!</v>
      </c>
      <c r="AC56" s="129" t="e">
        <v>#REF!</v>
      </c>
      <c r="AD56" s="129" t="e">
        <v>#REF!</v>
      </c>
      <c r="AE56" s="129" t="e">
        <v>#REF!</v>
      </c>
      <c r="AF56" s="129" t="e">
        <v>#REF!</v>
      </c>
      <c r="AG56" s="129" t="e">
        <v>#REF!</v>
      </c>
      <c r="AH56" s="379"/>
      <c r="AI56" s="129" t="e">
        <v>#REF!</v>
      </c>
      <c r="AJ56" s="129" t="e">
        <v>#REF!</v>
      </c>
      <c r="AK56" s="129" t="e">
        <v>#REF!</v>
      </c>
      <c r="AL56" s="129" t="e">
        <v>#REF!</v>
      </c>
      <c r="AM56" s="129" t="e">
        <v>#REF!</v>
      </c>
      <c r="AN56" s="129" t="e">
        <v>#REF!</v>
      </c>
      <c r="AO56" s="129" t="e">
        <v>#REF!</v>
      </c>
      <c r="AP56" s="129" t="e">
        <v>#REF!</v>
      </c>
      <c r="AQ56" s="129" t="e">
        <v>#REF!</v>
      </c>
      <c r="AR56" s="129" t="e">
        <v>#REF!</v>
      </c>
      <c r="AS56" s="129" t="e">
        <v>#REF!</v>
      </c>
      <c r="AT56" s="129" t="e">
        <v>#REF!</v>
      </c>
      <c r="AU56" s="129" t="e">
        <v>#REF!</v>
      </c>
      <c r="AV56" s="129" t="e">
        <v>#REF!</v>
      </c>
      <c r="AW56" s="129" t="e">
        <v>#REF!</v>
      </c>
      <c r="AX56" s="129" t="e">
        <v>#REF!</v>
      </c>
      <c r="AY56" s="129" t="e">
        <v>#REF!</v>
      </c>
      <c r="AZ56" s="129" t="e">
        <v>#REF!</v>
      </c>
      <c r="BA56" s="379"/>
      <c r="BB56" s="379"/>
      <c r="BC56" s="94"/>
      <c r="BD56" s="130"/>
      <c r="BE56" s="130"/>
      <c r="BF56" s="130"/>
      <c r="BG56" s="130"/>
      <c r="BH56" s="130"/>
      <c r="BI56" s="130"/>
      <c r="BJ56" s="130"/>
      <c r="BK56" s="130"/>
      <c r="BL56" s="130"/>
      <c r="BM56" s="130"/>
      <c r="BN56" s="130"/>
      <c r="BO56" s="130"/>
      <c r="BP56" s="130"/>
      <c r="BQ56" s="130"/>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130"/>
      <c r="DH56" s="130"/>
      <c r="DI56" s="130"/>
      <c r="DJ56" s="130"/>
      <c r="DK56" s="130"/>
      <c r="DL56" s="130"/>
      <c r="DM56" s="130"/>
    </row>
    <row r="57" spans="1:117" s="88" customFormat="1" ht="15.75" x14ac:dyDescent="0.25">
      <c r="A57" s="413"/>
      <c r="B57" s="341"/>
      <c r="C57" s="342"/>
      <c r="D57" s="342"/>
      <c r="E57" s="343"/>
      <c r="F57" s="123"/>
      <c r="G57" s="123"/>
      <c r="H57" s="117" t="s">
        <v>18</v>
      </c>
      <c r="I57" s="128">
        <v>0</v>
      </c>
      <c r="J57" s="128">
        <v>0</v>
      </c>
      <c r="K57" s="198"/>
      <c r="L57" s="380"/>
      <c r="M57" s="377"/>
      <c r="N57" s="380"/>
      <c r="O57" s="380"/>
      <c r="P57" s="129" t="e">
        <v>#REF!</v>
      </c>
      <c r="Q57" s="129" t="e">
        <v>#REF!</v>
      </c>
      <c r="R57" s="129" t="e">
        <v>#REF!</v>
      </c>
      <c r="S57" s="129" t="e">
        <v>#REF!</v>
      </c>
      <c r="T57" s="129" t="e">
        <v>#REF!</v>
      </c>
      <c r="U57" s="129" t="e">
        <v>#REF!</v>
      </c>
      <c r="V57" s="129" t="e">
        <v>#REF!</v>
      </c>
      <c r="W57" s="129" t="e">
        <v>#REF!</v>
      </c>
      <c r="X57" s="129" t="e">
        <v>#REF!</v>
      </c>
      <c r="Y57" s="129" t="e">
        <v>#REF!</v>
      </c>
      <c r="Z57" s="129" t="e">
        <v>#REF!</v>
      </c>
      <c r="AA57" s="129" t="e">
        <v>#REF!</v>
      </c>
      <c r="AB57" s="129" t="e">
        <v>#REF!</v>
      </c>
      <c r="AC57" s="129" t="e">
        <v>#REF!</v>
      </c>
      <c r="AD57" s="129" t="e">
        <v>#REF!</v>
      </c>
      <c r="AE57" s="129" t="e">
        <v>#REF!</v>
      </c>
      <c r="AF57" s="129" t="e">
        <v>#REF!</v>
      </c>
      <c r="AG57" s="129" t="e">
        <v>#REF!</v>
      </c>
      <c r="AH57" s="380"/>
      <c r="AI57" s="129" t="e">
        <v>#REF!</v>
      </c>
      <c r="AJ57" s="129" t="e">
        <v>#REF!</v>
      </c>
      <c r="AK57" s="129" t="e">
        <v>#REF!</v>
      </c>
      <c r="AL57" s="129" t="e">
        <v>#REF!</v>
      </c>
      <c r="AM57" s="129" t="e">
        <v>#REF!</v>
      </c>
      <c r="AN57" s="129" t="e">
        <v>#REF!</v>
      </c>
      <c r="AO57" s="129" t="e">
        <v>#REF!</v>
      </c>
      <c r="AP57" s="129" t="e">
        <v>#REF!</v>
      </c>
      <c r="AQ57" s="129" t="e">
        <v>#REF!</v>
      </c>
      <c r="AR57" s="129" t="e">
        <v>#REF!</v>
      </c>
      <c r="AS57" s="129" t="e">
        <v>#REF!</v>
      </c>
      <c r="AT57" s="129" t="e">
        <v>#REF!</v>
      </c>
      <c r="AU57" s="129" t="e">
        <v>#REF!</v>
      </c>
      <c r="AV57" s="129" t="e">
        <v>#REF!</v>
      </c>
      <c r="AW57" s="129" t="e">
        <v>#REF!</v>
      </c>
      <c r="AX57" s="129" t="e">
        <v>#REF!</v>
      </c>
      <c r="AY57" s="129" t="e">
        <v>#REF!</v>
      </c>
      <c r="AZ57" s="129" t="e">
        <v>#REF!</v>
      </c>
      <c r="BA57" s="380"/>
      <c r="BB57" s="380"/>
      <c r="BC57" s="94"/>
      <c r="BD57" s="130"/>
      <c r="BE57" s="130"/>
      <c r="BF57" s="130"/>
      <c r="BG57" s="130"/>
      <c r="BH57" s="130"/>
      <c r="BI57" s="130"/>
      <c r="BJ57" s="130"/>
      <c r="BK57" s="130"/>
      <c r="BL57" s="130"/>
      <c r="BM57" s="130"/>
      <c r="BN57" s="130"/>
      <c r="BO57" s="130"/>
      <c r="BP57" s="130"/>
      <c r="BQ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row>
    <row r="58" spans="1:117" s="88" customFormat="1" ht="15.75" x14ac:dyDescent="0.25">
      <c r="A58" s="413"/>
      <c r="B58" s="341"/>
      <c r="C58" s="342"/>
      <c r="D58" s="342"/>
      <c r="E58" s="343"/>
      <c r="F58" s="123"/>
      <c r="G58" s="123"/>
      <c r="H58" s="117" t="s">
        <v>19</v>
      </c>
      <c r="I58" s="128">
        <v>0</v>
      </c>
      <c r="J58" s="128">
        <v>0</v>
      </c>
      <c r="K58" s="198"/>
      <c r="L58" s="380"/>
      <c r="M58" s="377"/>
      <c r="N58" s="380"/>
      <c r="O58" s="380"/>
      <c r="P58" s="129" t="e">
        <v>#REF!</v>
      </c>
      <c r="Q58" s="129" t="e">
        <v>#REF!</v>
      </c>
      <c r="R58" s="129" t="e">
        <v>#REF!</v>
      </c>
      <c r="S58" s="129" t="e">
        <v>#REF!</v>
      </c>
      <c r="T58" s="129" t="e">
        <v>#REF!</v>
      </c>
      <c r="U58" s="129" t="e">
        <v>#REF!</v>
      </c>
      <c r="V58" s="129" t="e">
        <v>#REF!</v>
      </c>
      <c r="W58" s="129" t="e">
        <v>#REF!</v>
      </c>
      <c r="X58" s="129" t="e">
        <v>#REF!</v>
      </c>
      <c r="Y58" s="129" t="e">
        <v>#REF!</v>
      </c>
      <c r="Z58" s="129" t="e">
        <v>#REF!</v>
      </c>
      <c r="AA58" s="129" t="e">
        <v>#REF!</v>
      </c>
      <c r="AB58" s="129" t="e">
        <v>#REF!</v>
      </c>
      <c r="AC58" s="129" t="e">
        <v>#REF!</v>
      </c>
      <c r="AD58" s="129" t="e">
        <v>#REF!</v>
      </c>
      <c r="AE58" s="129" t="e">
        <v>#REF!</v>
      </c>
      <c r="AF58" s="129" t="e">
        <v>#REF!</v>
      </c>
      <c r="AG58" s="129" t="e">
        <v>#REF!</v>
      </c>
      <c r="AH58" s="380"/>
      <c r="AI58" s="129" t="e">
        <v>#REF!</v>
      </c>
      <c r="AJ58" s="129" t="e">
        <v>#REF!</v>
      </c>
      <c r="AK58" s="129" t="e">
        <v>#REF!</v>
      </c>
      <c r="AL58" s="129" t="e">
        <v>#REF!</v>
      </c>
      <c r="AM58" s="129" t="e">
        <v>#REF!</v>
      </c>
      <c r="AN58" s="129" t="e">
        <v>#REF!</v>
      </c>
      <c r="AO58" s="129" t="e">
        <v>#REF!</v>
      </c>
      <c r="AP58" s="129" t="e">
        <v>#REF!</v>
      </c>
      <c r="AQ58" s="129" t="e">
        <v>#REF!</v>
      </c>
      <c r="AR58" s="129" t="e">
        <v>#REF!</v>
      </c>
      <c r="AS58" s="129" t="e">
        <v>#REF!</v>
      </c>
      <c r="AT58" s="129" t="e">
        <v>#REF!</v>
      </c>
      <c r="AU58" s="129" t="e">
        <v>#REF!</v>
      </c>
      <c r="AV58" s="129" t="e">
        <v>#REF!</v>
      </c>
      <c r="AW58" s="129" t="e">
        <v>#REF!</v>
      </c>
      <c r="AX58" s="129" t="e">
        <v>#REF!</v>
      </c>
      <c r="AY58" s="129" t="e">
        <v>#REF!</v>
      </c>
      <c r="AZ58" s="129" t="e">
        <v>#REF!</v>
      </c>
      <c r="BA58" s="380"/>
      <c r="BB58" s="380"/>
      <c r="BC58" s="94"/>
      <c r="BD58" s="130"/>
      <c r="BE58" s="130"/>
      <c r="BF58" s="130"/>
      <c r="BG58" s="130"/>
      <c r="BH58" s="130"/>
      <c r="BI58" s="130"/>
      <c r="BJ58" s="130"/>
      <c r="BK58" s="130"/>
      <c r="BL58" s="130"/>
      <c r="BM58" s="130"/>
      <c r="BN58" s="130"/>
      <c r="BO58" s="130"/>
      <c r="BP58" s="130"/>
      <c r="BQ58" s="130"/>
      <c r="BZ58" s="130"/>
      <c r="CA58" s="130"/>
      <c r="CB58" s="130"/>
      <c r="CC58" s="130"/>
      <c r="CD58" s="130"/>
      <c r="CE58" s="130"/>
      <c r="CF58" s="130"/>
      <c r="CG58" s="130"/>
      <c r="CH58" s="130"/>
      <c r="CI58" s="130"/>
      <c r="CJ58" s="130"/>
      <c r="CK58" s="130"/>
      <c r="CL58" s="130"/>
      <c r="CM58" s="130"/>
      <c r="CN58" s="130"/>
      <c r="CO58" s="130"/>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row>
    <row r="59" spans="1:117" s="88" customFormat="1" ht="31.5" x14ac:dyDescent="0.25">
      <c r="A59" s="414"/>
      <c r="B59" s="344"/>
      <c r="C59" s="345"/>
      <c r="D59" s="345"/>
      <c r="E59" s="346"/>
      <c r="F59" s="126"/>
      <c r="G59" s="126"/>
      <c r="H59" s="127" t="s">
        <v>20</v>
      </c>
      <c r="I59" s="131">
        <f>I71+I67+I63</f>
        <v>233750</v>
      </c>
      <c r="J59" s="131">
        <f>J71+J67+J63</f>
        <v>0</v>
      </c>
      <c r="K59" s="199"/>
      <c r="L59" s="381"/>
      <c r="M59" s="378"/>
      <c r="N59" s="381"/>
      <c r="O59" s="381"/>
      <c r="P59" s="129" t="e">
        <v>#REF!</v>
      </c>
      <c r="Q59" s="129" t="e">
        <v>#REF!</v>
      </c>
      <c r="R59" s="129" t="e">
        <v>#REF!</v>
      </c>
      <c r="S59" s="129" t="e">
        <v>#REF!</v>
      </c>
      <c r="T59" s="129" t="e">
        <v>#REF!</v>
      </c>
      <c r="U59" s="129" t="e">
        <v>#REF!</v>
      </c>
      <c r="V59" s="129" t="e">
        <v>#REF!</v>
      </c>
      <c r="W59" s="129" t="e">
        <v>#REF!</v>
      </c>
      <c r="X59" s="129" t="e">
        <v>#REF!</v>
      </c>
      <c r="Y59" s="129" t="e">
        <v>#REF!</v>
      </c>
      <c r="Z59" s="129" t="e">
        <v>#REF!</v>
      </c>
      <c r="AA59" s="129" t="e">
        <v>#REF!</v>
      </c>
      <c r="AB59" s="129" t="e">
        <v>#REF!</v>
      </c>
      <c r="AC59" s="129" t="e">
        <v>#REF!</v>
      </c>
      <c r="AD59" s="129" t="e">
        <v>#REF!</v>
      </c>
      <c r="AE59" s="129" t="e">
        <v>#REF!</v>
      </c>
      <c r="AF59" s="129" t="e">
        <v>#REF!</v>
      </c>
      <c r="AG59" s="129" t="e">
        <v>#REF!</v>
      </c>
      <c r="AH59" s="381"/>
      <c r="AI59" s="129" t="e">
        <v>#REF!</v>
      </c>
      <c r="AJ59" s="129" t="e">
        <v>#REF!</v>
      </c>
      <c r="AK59" s="129" t="e">
        <v>#REF!</v>
      </c>
      <c r="AL59" s="129" t="e">
        <v>#REF!</v>
      </c>
      <c r="AM59" s="129" t="e">
        <v>#REF!</v>
      </c>
      <c r="AN59" s="129" t="e">
        <v>#REF!</v>
      </c>
      <c r="AO59" s="129" t="e">
        <v>#REF!</v>
      </c>
      <c r="AP59" s="129" t="e">
        <v>#REF!</v>
      </c>
      <c r="AQ59" s="129" t="e">
        <v>#REF!</v>
      </c>
      <c r="AR59" s="129" t="e">
        <v>#REF!</v>
      </c>
      <c r="AS59" s="129" t="e">
        <v>#REF!</v>
      </c>
      <c r="AT59" s="129" t="e">
        <v>#REF!</v>
      </c>
      <c r="AU59" s="129" t="e">
        <v>#REF!</v>
      </c>
      <c r="AV59" s="129" t="e">
        <v>#REF!</v>
      </c>
      <c r="AW59" s="129" t="e">
        <v>#REF!</v>
      </c>
      <c r="AX59" s="129" t="e">
        <v>#REF!</v>
      </c>
      <c r="AY59" s="129" t="e">
        <v>#REF!</v>
      </c>
      <c r="AZ59" s="129" t="e">
        <v>#REF!</v>
      </c>
      <c r="BA59" s="381"/>
      <c r="BB59" s="381"/>
      <c r="BC59" s="94"/>
      <c r="BD59" s="130"/>
      <c r="BE59" s="130"/>
      <c r="BF59" s="130"/>
      <c r="BG59" s="130"/>
      <c r="BH59" s="130"/>
      <c r="BI59" s="130"/>
      <c r="BJ59" s="130"/>
      <c r="BK59" s="130"/>
      <c r="BL59" s="130"/>
      <c r="BM59" s="130"/>
      <c r="BN59" s="130"/>
      <c r="BO59" s="130"/>
      <c r="BP59" s="130"/>
      <c r="BQ59" s="130"/>
      <c r="BZ59" s="130"/>
      <c r="CA59" s="130"/>
      <c r="CB59" s="130"/>
      <c r="CC59" s="130"/>
      <c r="CD59" s="130"/>
      <c r="CE59" s="130"/>
      <c r="CF59" s="130"/>
      <c r="CG59" s="130"/>
      <c r="CH59" s="130"/>
      <c r="CI59" s="130"/>
      <c r="CJ59" s="130"/>
      <c r="CK59" s="130"/>
      <c r="CL59" s="130"/>
      <c r="CM59" s="130"/>
      <c r="CN59" s="130"/>
      <c r="CO59" s="130"/>
      <c r="CP59" s="130"/>
      <c r="CQ59" s="130"/>
      <c r="CR59" s="130"/>
      <c r="CS59" s="130"/>
      <c r="CT59" s="130"/>
      <c r="CU59" s="130"/>
      <c r="CV59" s="130"/>
      <c r="CW59" s="130"/>
      <c r="CX59" s="130"/>
      <c r="CY59" s="130"/>
      <c r="CZ59" s="130"/>
      <c r="DA59" s="130"/>
      <c r="DB59" s="130"/>
      <c r="DC59" s="130"/>
      <c r="DD59" s="130"/>
      <c r="DE59" s="130"/>
      <c r="DF59" s="130"/>
      <c r="DG59" s="130"/>
      <c r="DH59" s="130"/>
      <c r="DI59" s="130"/>
      <c r="DJ59" s="130"/>
      <c r="DK59" s="130"/>
      <c r="DL59" s="130"/>
      <c r="DM59" s="130"/>
    </row>
    <row r="60" spans="1:117" s="87" customFormat="1" ht="15.75" customHeight="1" x14ac:dyDescent="0.25">
      <c r="A60" s="382" t="s">
        <v>155</v>
      </c>
      <c r="B60" s="385" t="s">
        <v>154</v>
      </c>
      <c r="C60" s="385" t="s">
        <v>331</v>
      </c>
      <c r="D60" s="388" t="s">
        <v>332</v>
      </c>
      <c r="E60" s="388">
        <v>11.2</v>
      </c>
      <c r="F60" s="388" t="s">
        <v>157</v>
      </c>
      <c r="G60" s="388" t="s">
        <v>74</v>
      </c>
      <c r="H60" s="132" t="s">
        <v>17</v>
      </c>
      <c r="I60" s="133">
        <f>I63</f>
        <v>74370</v>
      </c>
      <c r="J60" s="133">
        <f>J63</f>
        <v>0</v>
      </c>
      <c r="K60" s="403" t="s">
        <v>61</v>
      </c>
      <c r="L60" s="415" t="s">
        <v>333</v>
      </c>
      <c r="M60" s="418" t="s">
        <v>328</v>
      </c>
      <c r="N60" s="135"/>
      <c r="O60" s="136"/>
      <c r="P60" s="137"/>
      <c r="Q60" s="137"/>
      <c r="R60" s="137"/>
      <c r="S60" s="137"/>
      <c r="T60" s="137"/>
      <c r="U60" s="137"/>
      <c r="V60" s="137"/>
      <c r="W60" s="137"/>
      <c r="X60" s="137"/>
      <c r="Y60" s="137"/>
      <c r="Z60" s="137"/>
      <c r="AA60" s="137"/>
      <c r="AB60" s="137"/>
      <c r="AC60" s="137"/>
      <c r="AD60" s="137"/>
      <c r="AE60" s="137"/>
      <c r="AF60" s="137"/>
      <c r="AG60" s="137"/>
      <c r="AH60" s="136"/>
      <c r="AI60" s="137"/>
      <c r="AJ60" s="137"/>
      <c r="AK60" s="137"/>
      <c r="AL60" s="137"/>
      <c r="AM60" s="137"/>
      <c r="AN60" s="137"/>
      <c r="AO60" s="137"/>
      <c r="AP60" s="137"/>
      <c r="AQ60" s="137"/>
      <c r="AR60" s="137"/>
      <c r="AS60" s="137"/>
      <c r="AT60" s="137"/>
      <c r="AU60" s="137"/>
      <c r="AV60" s="137"/>
      <c r="AW60" s="137"/>
      <c r="AX60" s="137"/>
      <c r="AY60" s="137"/>
      <c r="AZ60" s="138"/>
      <c r="BA60" s="136"/>
      <c r="BB60" s="136"/>
      <c r="BC60" s="112"/>
      <c r="BD60" s="90"/>
      <c r="BE60" s="90"/>
      <c r="BF60" s="90"/>
      <c r="BG60" s="90"/>
      <c r="BH60" s="90"/>
      <c r="BI60" s="90"/>
      <c r="BJ60" s="90"/>
      <c r="BK60" s="90"/>
      <c r="BL60" s="90"/>
      <c r="BM60" s="90"/>
      <c r="BN60" s="90"/>
      <c r="BO60" s="90"/>
      <c r="BP60" s="90"/>
      <c r="BQ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row>
    <row r="61" spans="1:117" s="87" customFormat="1" ht="15.75" x14ac:dyDescent="0.25">
      <c r="A61" s="383"/>
      <c r="B61" s="386"/>
      <c r="C61" s="386"/>
      <c r="D61" s="389"/>
      <c r="E61" s="389"/>
      <c r="F61" s="389"/>
      <c r="G61" s="389"/>
      <c r="H61" s="132" t="s">
        <v>18</v>
      </c>
      <c r="I61" s="133">
        <v>0</v>
      </c>
      <c r="J61" s="133">
        <v>0</v>
      </c>
      <c r="K61" s="404"/>
      <c r="L61" s="416"/>
      <c r="M61" s="419"/>
      <c r="N61" s="135"/>
      <c r="O61" s="136"/>
      <c r="P61" s="137"/>
      <c r="Q61" s="137"/>
      <c r="R61" s="137"/>
      <c r="S61" s="137"/>
      <c r="T61" s="137"/>
      <c r="U61" s="137"/>
      <c r="V61" s="137"/>
      <c r="W61" s="137"/>
      <c r="X61" s="137"/>
      <c r="Y61" s="137"/>
      <c r="Z61" s="137"/>
      <c r="AA61" s="137"/>
      <c r="AB61" s="137"/>
      <c r="AC61" s="137"/>
      <c r="AD61" s="137"/>
      <c r="AE61" s="137"/>
      <c r="AF61" s="137"/>
      <c r="AG61" s="137"/>
      <c r="AH61" s="136"/>
      <c r="AI61" s="137"/>
      <c r="AJ61" s="137"/>
      <c r="AK61" s="137"/>
      <c r="AL61" s="137"/>
      <c r="AM61" s="137"/>
      <c r="AN61" s="137"/>
      <c r="AO61" s="137"/>
      <c r="AP61" s="137"/>
      <c r="AQ61" s="137"/>
      <c r="AR61" s="137"/>
      <c r="AS61" s="137"/>
      <c r="AT61" s="137"/>
      <c r="AU61" s="137"/>
      <c r="AV61" s="137"/>
      <c r="AW61" s="137"/>
      <c r="AX61" s="137"/>
      <c r="AY61" s="137"/>
      <c r="AZ61" s="138"/>
      <c r="BA61" s="136"/>
      <c r="BB61" s="136"/>
      <c r="BC61" s="112"/>
      <c r="BD61" s="90"/>
      <c r="BE61" s="90"/>
      <c r="BF61" s="90"/>
      <c r="BG61" s="90"/>
      <c r="BH61" s="90"/>
      <c r="BI61" s="90"/>
      <c r="BJ61" s="90"/>
      <c r="BK61" s="90"/>
      <c r="BL61" s="90"/>
      <c r="BM61" s="90"/>
      <c r="BN61" s="90"/>
      <c r="BO61" s="90"/>
      <c r="BP61" s="90"/>
      <c r="BQ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row>
    <row r="62" spans="1:117" s="87" customFormat="1" ht="15.75" x14ac:dyDescent="0.25">
      <c r="A62" s="383"/>
      <c r="B62" s="386"/>
      <c r="C62" s="386"/>
      <c r="D62" s="389"/>
      <c r="E62" s="389"/>
      <c r="F62" s="389"/>
      <c r="G62" s="389"/>
      <c r="H62" s="132" t="s">
        <v>19</v>
      </c>
      <c r="I62" s="133">
        <v>0</v>
      </c>
      <c r="J62" s="133">
        <v>0</v>
      </c>
      <c r="K62" s="404"/>
      <c r="L62" s="416"/>
      <c r="M62" s="419"/>
      <c r="N62" s="135"/>
      <c r="O62" s="136"/>
      <c r="P62" s="137"/>
      <c r="Q62" s="137"/>
      <c r="R62" s="137"/>
      <c r="S62" s="137"/>
      <c r="T62" s="137"/>
      <c r="U62" s="137"/>
      <c r="V62" s="137"/>
      <c r="W62" s="137"/>
      <c r="X62" s="137"/>
      <c r="Y62" s="137"/>
      <c r="Z62" s="137"/>
      <c r="AA62" s="137"/>
      <c r="AB62" s="137"/>
      <c r="AC62" s="137"/>
      <c r="AD62" s="137"/>
      <c r="AE62" s="137"/>
      <c r="AF62" s="137"/>
      <c r="AG62" s="137"/>
      <c r="AH62" s="136"/>
      <c r="AI62" s="137"/>
      <c r="AJ62" s="137"/>
      <c r="AK62" s="137"/>
      <c r="AL62" s="137"/>
      <c r="AM62" s="137"/>
      <c r="AN62" s="137"/>
      <c r="AO62" s="137"/>
      <c r="AP62" s="137"/>
      <c r="AQ62" s="137"/>
      <c r="AR62" s="137"/>
      <c r="AS62" s="137"/>
      <c r="AT62" s="137"/>
      <c r="AU62" s="137"/>
      <c r="AV62" s="137"/>
      <c r="AW62" s="137"/>
      <c r="AX62" s="137"/>
      <c r="AY62" s="137"/>
      <c r="AZ62" s="138"/>
      <c r="BA62" s="136"/>
      <c r="BB62" s="136"/>
      <c r="BC62" s="112"/>
      <c r="BD62" s="90"/>
      <c r="BE62" s="90"/>
      <c r="BF62" s="90"/>
      <c r="BG62" s="90"/>
      <c r="BH62" s="90"/>
      <c r="BI62" s="90"/>
      <c r="BJ62" s="90"/>
      <c r="BK62" s="90"/>
      <c r="BL62" s="90"/>
      <c r="BM62" s="90"/>
      <c r="BN62" s="90"/>
      <c r="BO62" s="90"/>
      <c r="BP62" s="90"/>
      <c r="BQ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row>
    <row r="63" spans="1:117" s="87" customFormat="1" ht="37.5" customHeight="1" x14ac:dyDescent="0.25">
      <c r="A63" s="384"/>
      <c r="B63" s="387"/>
      <c r="C63" s="387"/>
      <c r="D63" s="390"/>
      <c r="E63" s="390"/>
      <c r="F63" s="390"/>
      <c r="G63" s="390"/>
      <c r="H63" s="132" t="s">
        <v>20</v>
      </c>
      <c r="I63" s="133">
        <v>74370</v>
      </c>
      <c r="J63" s="133">
        <v>0</v>
      </c>
      <c r="K63" s="405"/>
      <c r="L63" s="417"/>
      <c r="M63" s="420"/>
      <c r="N63" s="135"/>
      <c r="O63" s="136"/>
      <c r="P63" s="137"/>
      <c r="Q63" s="137"/>
      <c r="R63" s="137"/>
      <c r="S63" s="137"/>
      <c r="T63" s="137"/>
      <c r="U63" s="137"/>
      <c r="V63" s="137"/>
      <c r="W63" s="137"/>
      <c r="X63" s="137"/>
      <c r="Y63" s="137"/>
      <c r="Z63" s="137"/>
      <c r="AA63" s="137"/>
      <c r="AB63" s="137"/>
      <c r="AC63" s="137"/>
      <c r="AD63" s="137"/>
      <c r="AE63" s="137"/>
      <c r="AF63" s="137"/>
      <c r="AG63" s="137"/>
      <c r="AH63" s="136"/>
      <c r="AI63" s="137"/>
      <c r="AJ63" s="137"/>
      <c r="AK63" s="137"/>
      <c r="AL63" s="137"/>
      <c r="AM63" s="137"/>
      <c r="AN63" s="137"/>
      <c r="AO63" s="137"/>
      <c r="AP63" s="137"/>
      <c r="AQ63" s="137"/>
      <c r="AR63" s="137"/>
      <c r="AS63" s="137"/>
      <c r="AT63" s="137"/>
      <c r="AU63" s="137"/>
      <c r="AV63" s="137"/>
      <c r="AW63" s="137"/>
      <c r="AX63" s="137"/>
      <c r="AY63" s="137"/>
      <c r="AZ63" s="138"/>
      <c r="BA63" s="136"/>
      <c r="BB63" s="136"/>
      <c r="BC63" s="112"/>
      <c r="BD63" s="90"/>
      <c r="BE63" s="90"/>
      <c r="BF63" s="90"/>
      <c r="BG63" s="90"/>
      <c r="BH63" s="90"/>
      <c r="BI63" s="90"/>
      <c r="BJ63" s="90"/>
      <c r="BK63" s="90"/>
      <c r="BL63" s="90"/>
      <c r="BM63" s="90"/>
      <c r="BN63" s="90"/>
      <c r="BO63" s="90"/>
      <c r="BP63" s="90"/>
      <c r="BQ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row>
    <row r="64" spans="1:117" s="87" customFormat="1" ht="15.75" customHeight="1" x14ac:dyDescent="0.25">
      <c r="A64" s="382" t="s">
        <v>158</v>
      </c>
      <c r="B64" s="385" t="s">
        <v>156</v>
      </c>
      <c r="C64" s="385" t="s">
        <v>331</v>
      </c>
      <c r="D64" s="388" t="s">
        <v>332</v>
      </c>
      <c r="E64" s="388">
        <v>12</v>
      </c>
      <c r="F64" s="388" t="s">
        <v>157</v>
      </c>
      <c r="G64" s="388" t="s">
        <v>74</v>
      </c>
      <c r="H64" s="132" t="s">
        <v>17</v>
      </c>
      <c r="I64" s="133">
        <f>I67</f>
        <v>79690</v>
      </c>
      <c r="J64" s="133">
        <f>J67</f>
        <v>0</v>
      </c>
      <c r="K64" s="403" t="s">
        <v>61</v>
      </c>
      <c r="L64" s="421" t="s">
        <v>375</v>
      </c>
      <c r="M64" s="418" t="s">
        <v>334</v>
      </c>
      <c r="N64" s="135"/>
      <c r="O64" s="136"/>
      <c r="P64" s="137"/>
      <c r="Q64" s="137"/>
      <c r="R64" s="137"/>
      <c r="S64" s="137"/>
      <c r="T64" s="137"/>
      <c r="U64" s="137"/>
      <c r="V64" s="137"/>
      <c r="W64" s="137"/>
      <c r="X64" s="137"/>
      <c r="Y64" s="137"/>
      <c r="Z64" s="137"/>
      <c r="AA64" s="137"/>
      <c r="AB64" s="137"/>
      <c r="AC64" s="137"/>
      <c r="AD64" s="137"/>
      <c r="AE64" s="137"/>
      <c r="AF64" s="137"/>
      <c r="AG64" s="137"/>
      <c r="AH64" s="136"/>
      <c r="AI64" s="137"/>
      <c r="AJ64" s="137"/>
      <c r="AK64" s="137"/>
      <c r="AL64" s="137"/>
      <c r="AM64" s="137"/>
      <c r="AN64" s="137"/>
      <c r="AO64" s="137"/>
      <c r="AP64" s="137"/>
      <c r="AQ64" s="137"/>
      <c r="AR64" s="137"/>
      <c r="AS64" s="137"/>
      <c r="AT64" s="137"/>
      <c r="AU64" s="137"/>
      <c r="AV64" s="137"/>
      <c r="AW64" s="137"/>
      <c r="AX64" s="137"/>
      <c r="AY64" s="137"/>
      <c r="AZ64" s="138"/>
      <c r="BA64" s="136"/>
      <c r="BB64" s="136"/>
      <c r="BC64" s="112"/>
      <c r="BD64" s="90"/>
      <c r="BE64" s="90"/>
      <c r="BF64" s="90"/>
      <c r="BG64" s="90"/>
      <c r="BH64" s="90"/>
      <c r="BI64" s="90"/>
      <c r="BJ64" s="90"/>
      <c r="BK64" s="90"/>
      <c r="BL64" s="90"/>
      <c r="BM64" s="90"/>
      <c r="BN64" s="90"/>
      <c r="BO64" s="90"/>
      <c r="BP64" s="90"/>
      <c r="BQ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row>
    <row r="65" spans="1:117" s="87" customFormat="1" ht="15.75" x14ac:dyDescent="0.25">
      <c r="A65" s="383"/>
      <c r="B65" s="386"/>
      <c r="C65" s="386"/>
      <c r="D65" s="389"/>
      <c r="E65" s="389"/>
      <c r="F65" s="389"/>
      <c r="G65" s="389"/>
      <c r="H65" s="132" t="s">
        <v>18</v>
      </c>
      <c r="I65" s="133">
        <v>0</v>
      </c>
      <c r="J65" s="133">
        <v>0</v>
      </c>
      <c r="K65" s="404"/>
      <c r="L65" s="422"/>
      <c r="M65" s="419"/>
      <c r="N65" s="135"/>
      <c r="O65" s="136"/>
      <c r="P65" s="137"/>
      <c r="Q65" s="137"/>
      <c r="R65" s="137"/>
      <c r="S65" s="137"/>
      <c r="T65" s="137"/>
      <c r="U65" s="137"/>
      <c r="V65" s="137"/>
      <c r="W65" s="137"/>
      <c r="X65" s="137"/>
      <c r="Y65" s="137"/>
      <c r="Z65" s="137"/>
      <c r="AA65" s="137"/>
      <c r="AB65" s="137"/>
      <c r="AC65" s="137"/>
      <c r="AD65" s="137"/>
      <c r="AE65" s="137"/>
      <c r="AF65" s="137"/>
      <c r="AG65" s="137"/>
      <c r="AH65" s="136"/>
      <c r="AI65" s="137"/>
      <c r="AJ65" s="137"/>
      <c r="AK65" s="137"/>
      <c r="AL65" s="137"/>
      <c r="AM65" s="137"/>
      <c r="AN65" s="137"/>
      <c r="AO65" s="137"/>
      <c r="AP65" s="137"/>
      <c r="AQ65" s="137"/>
      <c r="AR65" s="137"/>
      <c r="AS65" s="137"/>
      <c r="AT65" s="137"/>
      <c r="AU65" s="137"/>
      <c r="AV65" s="137"/>
      <c r="AW65" s="137"/>
      <c r="AX65" s="137"/>
      <c r="AY65" s="137"/>
      <c r="AZ65" s="138"/>
      <c r="BA65" s="136"/>
      <c r="BB65" s="136"/>
      <c r="BC65" s="112"/>
      <c r="BD65" s="90"/>
      <c r="BE65" s="90"/>
      <c r="BF65" s="90"/>
      <c r="BG65" s="90"/>
      <c r="BH65" s="90"/>
      <c r="BI65" s="90"/>
      <c r="BJ65" s="90"/>
      <c r="BK65" s="90"/>
      <c r="BL65" s="90"/>
      <c r="BM65" s="90"/>
      <c r="BN65" s="90"/>
      <c r="BO65" s="90"/>
      <c r="BP65" s="90"/>
      <c r="BQ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row>
    <row r="66" spans="1:117" s="87" customFormat="1" ht="15.75" x14ac:dyDescent="0.25">
      <c r="A66" s="383"/>
      <c r="B66" s="386"/>
      <c r="C66" s="386"/>
      <c r="D66" s="389"/>
      <c r="E66" s="389"/>
      <c r="F66" s="389"/>
      <c r="G66" s="389"/>
      <c r="H66" s="132" t="s">
        <v>19</v>
      </c>
      <c r="I66" s="133">
        <v>0</v>
      </c>
      <c r="J66" s="133">
        <v>0</v>
      </c>
      <c r="K66" s="404"/>
      <c r="L66" s="422"/>
      <c r="M66" s="419"/>
      <c r="N66" s="135"/>
      <c r="O66" s="136"/>
      <c r="P66" s="137"/>
      <c r="Q66" s="137"/>
      <c r="R66" s="137"/>
      <c r="S66" s="137"/>
      <c r="T66" s="137"/>
      <c r="U66" s="137"/>
      <c r="V66" s="137"/>
      <c r="W66" s="137"/>
      <c r="X66" s="137"/>
      <c r="Y66" s="137"/>
      <c r="Z66" s="137"/>
      <c r="AA66" s="137"/>
      <c r="AB66" s="137"/>
      <c r="AC66" s="137"/>
      <c r="AD66" s="137"/>
      <c r="AE66" s="137"/>
      <c r="AF66" s="137"/>
      <c r="AG66" s="137"/>
      <c r="AH66" s="136"/>
      <c r="AI66" s="137"/>
      <c r="AJ66" s="137"/>
      <c r="AK66" s="137"/>
      <c r="AL66" s="137"/>
      <c r="AM66" s="137"/>
      <c r="AN66" s="137"/>
      <c r="AO66" s="137"/>
      <c r="AP66" s="137"/>
      <c r="AQ66" s="137"/>
      <c r="AR66" s="137"/>
      <c r="AS66" s="137"/>
      <c r="AT66" s="137"/>
      <c r="AU66" s="137"/>
      <c r="AV66" s="137"/>
      <c r="AW66" s="137"/>
      <c r="AX66" s="137"/>
      <c r="AY66" s="137"/>
      <c r="AZ66" s="138"/>
      <c r="BA66" s="136"/>
      <c r="BB66" s="136"/>
      <c r="BC66" s="112"/>
      <c r="BD66" s="90"/>
      <c r="BE66" s="90"/>
      <c r="BF66" s="90"/>
      <c r="BG66" s="90"/>
      <c r="BH66" s="90"/>
      <c r="BI66" s="90"/>
      <c r="BJ66" s="90"/>
      <c r="BK66" s="90"/>
      <c r="BL66" s="90"/>
      <c r="BM66" s="90"/>
      <c r="BN66" s="90"/>
      <c r="BO66" s="90"/>
      <c r="BP66" s="90"/>
      <c r="BQ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row>
    <row r="67" spans="1:117" s="87" customFormat="1" ht="70.5" customHeight="1" x14ac:dyDescent="0.25">
      <c r="A67" s="384"/>
      <c r="B67" s="387"/>
      <c r="C67" s="387"/>
      <c r="D67" s="390"/>
      <c r="E67" s="390"/>
      <c r="F67" s="390"/>
      <c r="G67" s="390"/>
      <c r="H67" s="132" t="s">
        <v>20</v>
      </c>
      <c r="I67" s="133">
        <v>79690</v>
      </c>
      <c r="J67" s="133">
        <v>0</v>
      </c>
      <c r="K67" s="405"/>
      <c r="L67" s="423"/>
      <c r="M67" s="420"/>
      <c r="N67" s="135"/>
      <c r="O67" s="136"/>
      <c r="P67" s="137"/>
      <c r="Q67" s="137"/>
      <c r="R67" s="137"/>
      <c r="S67" s="137"/>
      <c r="T67" s="137"/>
      <c r="U67" s="137"/>
      <c r="V67" s="137"/>
      <c r="W67" s="137"/>
      <c r="X67" s="137"/>
      <c r="Y67" s="137"/>
      <c r="Z67" s="137"/>
      <c r="AA67" s="137"/>
      <c r="AB67" s="137"/>
      <c r="AC67" s="137"/>
      <c r="AD67" s="137"/>
      <c r="AE67" s="137"/>
      <c r="AF67" s="137"/>
      <c r="AG67" s="137"/>
      <c r="AH67" s="136"/>
      <c r="AI67" s="137"/>
      <c r="AJ67" s="137"/>
      <c r="AK67" s="137"/>
      <c r="AL67" s="137"/>
      <c r="AM67" s="137"/>
      <c r="AN67" s="137"/>
      <c r="AO67" s="137"/>
      <c r="AP67" s="137"/>
      <c r="AQ67" s="137"/>
      <c r="AR67" s="137"/>
      <c r="AS67" s="137"/>
      <c r="AT67" s="137"/>
      <c r="AU67" s="137"/>
      <c r="AV67" s="137"/>
      <c r="AW67" s="137"/>
      <c r="AX67" s="137"/>
      <c r="AY67" s="137"/>
      <c r="AZ67" s="138"/>
      <c r="BA67" s="136"/>
      <c r="BB67" s="136"/>
      <c r="BC67" s="112"/>
      <c r="BD67" s="90"/>
      <c r="BE67" s="90"/>
      <c r="BF67" s="90"/>
      <c r="BG67" s="90"/>
      <c r="BH67" s="90"/>
      <c r="BI67" s="90"/>
      <c r="BJ67" s="90"/>
      <c r="BK67" s="90"/>
      <c r="BL67" s="90"/>
      <c r="BM67" s="90"/>
      <c r="BN67" s="90"/>
      <c r="BO67" s="90"/>
      <c r="BP67" s="90"/>
      <c r="BQ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row>
    <row r="68" spans="1:117" s="87" customFormat="1" ht="15.75" customHeight="1" x14ac:dyDescent="0.25">
      <c r="A68" s="382" t="s">
        <v>159</v>
      </c>
      <c r="B68" s="385" t="s">
        <v>335</v>
      </c>
      <c r="C68" s="385" t="s">
        <v>331</v>
      </c>
      <c r="D68" s="388" t="s">
        <v>332</v>
      </c>
      <c r="E68" s="388">
        <v>12</v>
      </c>
      <c r="F68" s="388" t="s">
        <v>157</v>
      </c>
      <c r="G68" s="388" t="s">
        <v>74</v>
      </c>
      <c r="H68" s="132" t="s">
        <v>17</v>
      </c>
      <c r="I68" s="133">
        <f>I71</f>
        <v>79690</v>
      </c>
      <c r="J68" s="133">
        <v>0</v>
      </c>
      <c r="K68" s="403" t="s">
        <v>61</v>
      </c>
      <c r="L68" s="421" t="s">
        <v>376</v>
      </c>
      <c r="M68" s="418" t="s">
        <v>334</v>
      </c>
      <c r="N68" s="135"/>
      <c r="O68" s="136"/>
      <c r="P68" s="137"/>
      <c r="Q68" s="137"/>
      <c r="R68" s="137"/>
      <c r="S68" s="137"/>
      <c r="T68" s="137"/>
      <c r="U68" s="137"/>
      <c r="V68" s="137"/>
      <c r="W68" s="137"/>
      <c r="X68" s="137"/>
      <c r="Y68" s="137"/>
      <c r="Z68" s="137"/>
      <c r="AA68" s="137"/>
      <c r="AB68" s="137"/>
      <c r="AC68" s="137"/>
      <c r="AD68" s="137"/>
      <c r="AE68" s="137"/>
      <c r="AF68" s="137"/>
      <c r="AG68" s="137"/>
      <c r="AH68" s="136"/>
      <c r="AI68" s="137"/>
      <c r="AJ68" s="137"/>
      <c r="AK68" s="137"/>
      <c r="AL68" s="137"/>
      <c r="AM68" s="137"/>
      <c r="AN68" s="137"/>
      <c r="AO68" s="137"/>
      <c r="AP68" s="137"/>
      <c r="AQ68" s="137"/>
      <c r="AR68" s="137"/>
      <c r="AS68" s="137"/>
      <c r="AT68" s="137"/>
      <c r="AU68" s="137"/>
      <c r="AV68" s="137"/>
      <c r="AW68" s="137"/>
      <c r="AX68" s="137"/>
      <c r="AY68" s="137"/>
      <c r="AZ68" s="138"/>
      <c r="BA68" s="136"/>
      <c r="BB68" s="136"/>
      <c r="BC68" s="112"/>
      <c r="BD68" s="90"/>
      <c r="BE68" s="90"/>
      <c r="BF68" s="90"/>
      <c r="BG68" s="90"/>
      <c r="BH68" s="90"/>
      <c r="BI68" s="90"/>
      <c r="BJ68" s="90"/>
      <c r="BK68" s="90"/>
      <c r="BL68" s="90"/>
      <c r="BM68" s="90"/>
      <c r="BN68" s="90"/>
      <c r="BO68" s="90"/>
      <c r="BP68" s="90"/>
      <c r="BQ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row>
    <row r="69" spans="1:117" s="87" customFormat="1" ht="15.75" x14ac:dyDescent="0.25">
      <c r="A69" s="383"/>
      <c r="B69" s="386"/>
      <c r="C69" s="386"/>
      <c r="D69" s="389"/>
      <c r="E69" s="389"/>
      <c r="F69" s="389"/>
      <c r="G69" s="389"/>
      <c r="H69" s="132" t="s">
        <v>18</v>
      </c>
      <c r="I69" s="133">
        <v>0</v>
      </c>
      <c r="J69" s="133">
        <v>0</v>
      </c>
      <c r="K69" s="404"/>
      <c r="L69" s="422"/>
      <c r="M69" s="419"/>
      <c r="N69" s="135"/>
      <c r="O69" s="136"/>
      <c r="P69" s="137"/>
      <c r="Q69" s="137"/>
      <c r="R69" s="137"/>
      <c r="S69" s="137"/>
      <c r="T69" s="137"/>
      <c r="U69" s="137"/>
      <c r="V69" s="137"/>
      <c r="W69" s="137"/>
      <c r="X69" s="137"/>
      <c r="Y69" s="137"/>
      <c r="Z69" s="137"/>
      <c r="AA69" s="137"/>
      <c r="AB69" s="137"/>
      <c r="AC69" s="137"/>
      <c r="AD69" s="137"/>
      <c r="AE69" s="137"/>
      <c r="AF69" s="137"/>
      <c r="AG69" s="137"/>
      <c r="AH69" s="136"/>
      <c r="AI69" s="137"/>
      <c r="AJ69" s="137"/>
      <c r="AK69" s="137"/>
      <c r="AL69" s="137"/>
      <c r="AM69" s="137"/>
      <c r="AN69" s="137"/>
      <c r="AO69" s="137"/>
      <c r="AP69" s="137"/>
      <c r="AQ69" s="137"/>
      <c r="AR69" s="137"/>
      <c r="AS69" s="137"/>
      <c r="AT69" s="137"/>
      <c r="AU69" s="137"/>
      <c r="AV69" s="137"/>
      <c r="AW69" s="137"/>
      <c r="AX69" s="137"/>
      <c r="AY69" s="137"/>
      <c r="AZ69" s="138"/>
      <c r="BA69" s="136"/>
      <c r="BB69" s="136"/>
      <c r="BC69" s="112"/>
      <c r="BD69" s="90"/>
      <c r="BE69" s="90"/>
      <c r="BF69" s="90"/>
      <c r="BG69" s="90"/>
      <c r="BH69" s="90"/>
      <c r="BI69" s="90"/>
      <c r="BJ69" s="90"/>
      <c r="BK69" s="90"/>
      <c r="BL69" s="90"/>
      <c r="BM69" s="90"/>
      <c r="BN69" s="90"/>
      <c r="BO69" s="90"/>
      <c r="BP69" s="90"/>
      <c r="BQ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row>
    <row r="70" spans="1:117" s="87" customFormat="1" ht="15.75" x14ac:dyDescent="0.25">
      <c r="A70" s="383"/>
      <c r="B70" s="386"/>
      <c r="C70" s="386"/>
      <c r="D70" s="389"/>
      <c r="E70" s="389"/>
      <c r="F70" s="389"/>
      <c r="G70" s="389"/>
      <c r="H70" s="132" t="s">
        <v>19</v>
      </c>
      <c r="I70" s="133">
        <v>0</v>
      </c>
      <c r="J70" s="133">
        <v>0</v>
      </c>
      <c r="K70" s="404"/>
      <c r="L70" s="422"/>
      <c r="M70" s="419"/>
      <c r="N70" s="135"/>
      <c r="O70" s="136"/>
      <c r="P70" s="137"/>
      <c r="Q70" s="137"/>
      <c r="R70" s="137"/>
      <c r="S70" s="137"/>
      <c r="T70" s="137"/>
      <c r="U70" s="137"/>
      <c r="V70" s="137"/>
      <c r="W70" s="137"/>
      <c r="X70" s="137"/>
      <c r="Y70" s="137"/>
      <c r="Z70" s="137"/>
      <c r="AA70" s="137"/>
      <c r="AB70" s="137"/>
      <c r="AC70" s="137"/>
      <c r="AD70" s="137"/>
      <c r="AE70" s="137"/>
      <c r="AF70" s="137"/>
      <c r="AG70" s="137"/>
      <c r="AH70" s="136"/>
      <c r="AI70" s="137"/>
      <c r="AJ70" s="137"/>
      <c r="AK70" s="137"/>
      <c r="AL70" s="137"/>
      <c r="AM70" s="137"/>
      <c r="AN70" s="137"/>
      <c r="AO70" s="137"/>
      <c r="AP70" s="137"/>
      <c r="AQ70" s="137"/>
      <c r="AR70" s="137"/>
      <c r="AS70" s="137"/>
      <c r="AT70" s="137"/>
      <c r="AU70" s="137"/>
      <c r="AV70" s="137"/>
      <c r="AW70" s="137"/>
      <c r="AX70" s="137"/>
      <c r="AY70" s="137"/>
      <c r="AZ70" s="138"/>
      <c r="BA70" s="136"/>
      <c r="BB70" s="136"/>
      <c r="BC70" s="112"/>
      <c r="BD70" s="90"/>
      <c r="BE70" s="90"/>
      <c r="BF70" s="90"/>
      <c r="BG70" s="90"/>
      <c r="BH70" s="90"/>
      <c r="BI70" s="90"/>
      <c r="BJ70" s="90"/>
      <c r="BK70" s="90"/>
      <c r="BL70" s="90"/>
      <c r="BM70" s="90"/>
      <c r="BN70" s="90"/>
      <c r="BO70" s="90"/>
      <c r="BP70" s="90"/>
      <c r="BQ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row>
    <row r="71" spans="1:117" s="87" customFormat="1" ht="31.5" x14ac:dyDescent="0.25">
      <c r="A71" s="384"/>
      <c r="B71" s="387"/>
      <c r="C71" s="387"/>
      <c r="D71" s="390"/>
      <c r="E71" s="390"/>
      <c r="F71" s="390"/>
      <c r="G71" s="390"/>
      <c r="H71" s="132" t="s">
        <v>20</v>
      </c>
      <c r="I71" s="133">
        <v>79690</v>
      </c>
      <c r="J71" s="133">
        <v>0</v>
      </c>
      <c r="K71" s="405"/>
      <c r="L71" s="423"/>
      <c r="M71" s="420"/>
      <c r="N71" s="135"/>
      <c r="O71" s="136"/>
      <c r="P71" s="137"/>
      <c r="Q71" s="137"/>
      <c r="R71" s="137"/>
      <c r="S71" s="137"/>
      <c r="T71" s="137"/>
      <c r="U71" s="137"/>
      <c r="V71" s="137"/>
      <c r="W71" s="137"/>
      <c r="X71" s="137"/>
      <c r="Y71" s="137"/>
      <c r="Z71" s="137"/>
      <c r="AA71" s="137"/>
      <c r="AB71" s="137"/>
      <c r="AC71" s="137"/>
      <c r="AD71" s="137"/>
      <c r="AE71" s="137"/>
      <c r="AF71" s="137"/>
      <c r="AG71" s="137"/>
      <c r="AH71" s="136"/>
      <c r="AI71" s="137"/>
      <c r="AJ71" s="137"/>
      <c r="AK71" s="137"/>
      <c r="AL71" s="137"/>
      <c r="AM71" s="137"/>
      <c r="AN71" s="137"/>
      <c r="AO71" s="137"/>
      <c r="AP71" s="137"/>
      <c r="AQ71" s="137"/>
      <c r="AR71" s="137"/>
      <c r="AS71" s="137"/>
      <c r="AT71" s="137"/>
      <c r="AU71" s="137"/>
      <c r="AV71" s="137"/>
      <c r="AW71" s="137"/>
      <c r="AX71" s="137"/>
      <c r="AY71" s="137"/>
      <c r="AZ71" s="138"/>
      <c r="BA71" s="136"/>
      <c r="BB71" s="136"/>
      <c r="BC71" s="112"/>
      <c r="BD71" s="90"/>
      <c r="BE71" s="90"/>
      <c r="BF71" s="90"/>
      <c r="BG71" s="90"/>
      <c r="BH71" s="90"/>
      <c r="BI71" s="90"/>
      <c r="BJ71" s="90"/>
      <c r="BK71" s="90"/>
      <c r="BL71" s="90"/>
      <c r="BM71" s="90"/>
      <c r="BN71" s="90"/>
      <c r="BO71" s="90"/>
      <c r="BP71" s="90"/>
      <c r="BQ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row>
    <row r="72" spans="1:117" s="88" customFormat="1" ht="15.75" customHeight="1" x14ac:dyDescent="0.25">
      <c r="A72" s="412" t="s">
        <v>39</v>
      </c>
      <c r="B72" s="338" t="s">
        <v>40</v>
      </c>
      <c r="C72" s="339"/>
      <c r="D72" s="339"/>
      <c r="E72" s="340"/>
      <c r="F72" s="116"/>
      <c r="G72" s="116"/>
      <c r="H72" s="117" t="s">
        <v>17</v>
      </c>
      <c r="I72" s="128">
        <f>I75</f>
        <v>738971.15</v>
      </c>
      <c r="J72" s="128">
        <f>J75</f>
        <v>112544</v>
      </c>
      <c r="K72" s="197"/>
      <c r="L72" s="379"/>
      <c r="M72" s="376"/>
      <c r="N72" s="379"/>
      <c r="O72" s="379"/>
      <c r="P72" s="129" t="e">
        <v>#REF!</v>
      </c>
      <c r="Q72" s="129" t="e">
        <v>#REF!</v>
      </c>
      <c r="R72" s="129" t="e">
        <v>#REF!</v>
      </c>
      <c r="S72" s="129" t="e">
        <v>#REF!</v>
      </c>
      <c r="T72" s="129" t="e">
        <v>#REF!</v>
      </c>
      <c r="U72" s="129" t="e">
        <v>#REF!</v>
      </c>
      <c r="V72" s="129" t="e">
        <v>#REF!</v>
      </c>
      <c r="W72" s="129" t="e">
        <v>#REF!</v>
      </c>
      <c r="X72" s="129" t="e">
        <v>#REF!</v>
      </c>
      <c r="Y72" s="129" t="e">
        <v>#REF!</v>
      </c>
      <c r="Z72" s="129" t="e">
        <v>#REF!</v>
      </c>
      <c r="AA72" s="129" t="e">
        <v>#REF!</v>
      </c>
      <c r="AB72" s="129" t="e">
        <v>#REF!</v>
      </c>
      <c r="AC72" s="129" t="e">
        <v>#REF!</v>
      </c>
      <c r="AD72" s="129" t="e">
        <v>#REF!</v>
      </c>
      <c r="AE72" s="129" t="e">
        <v>#REF!</v>
      </c>
      <c r="AF72" s="129" t="e">
        <v>#REF!</v>
      </c>
      <c r="AG72" s="129" t="e">
        <v>#REF!</v>
      </c>
      <c r="AH72" s="379"/>
      <c r="AI72" s="129" t="e">
        <v>#REF!</v>
      </c>
      <c r="AJ72" s="129" t="e">
        <v>#REF!</v>
      </c>
      <c r="AK72" s="129" t="e">
        <v>#REF!</v>
      </c>
      <c r="AL72" s="129" t="e">
        <v>#REF!</v>
      </c>
      <c r="AM72" s="129" t="e">
        <v>#REF!</v>
      </c>
      <c r="AN72" s="129" t="e">
        <v>#REF!</v>
      </c>
      <c r="AO72" s="129" t="e">
        <v>#REF!</v>
      </c>
      <c r="AP72" s="129" t="e">
        <v>#REF!</v>
      </c>
      <c r="AQ72" s="129" t="e">
        <v>#REF!</v>
      </c>
      <c r="AR72" s="129" t="e">
        <v>#REF!</v>
      </c>
      <c r="AS72" s="129" t="e">
        <v>#REF!</v>
      </c>
      <c r="AT72" s="129" t="e">
        <v>#REF!</v>
      </c>
      <c r="AU72" s="129" t="e">
        <v>#REF!</v>
      </c>
      <c r="AV72" s="129" t="e">
        <v>#REF!</v>
      </c>
      <c r="AW72" s="129" t="e">
        <v>#REF!</v>
      </c>
      <c r="AX72" s="129" t="e">
        <v>#REF!</v>
      </c>
      <c r="AY72" s="129" t="e">
        <v>#REF!</v>
      </c>
      <c r="AZ72" s="129" t="e">
        <v>#REF!</v>
      </c>
      <c r="BA72" s="379"/>
      <c r="BB72" s="379"/>
      <c r="BC72" s="94"/>
      <c r="BD72" s="130"/>
      <c r="BE72" s="130"/>
      <c r="BF72" s="130"/>
      <c r="BG72" s="130"/>
      <c r="BH72" s="130"/>
      <c r="BI72" s="130"/>
      <c r="BJ72" s="130"/>
      <c r="BK72" s="130"/>
      <c r="BL72" s="130"/>
      <c r="BM72" s="130"/>
      <c r="BN72" s="130"/>
      <c r="BO72" s="130"/>
      <c r="BP72" s="130"/>
      <c r="BQ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K72" s="130"/>
      <c r="DL72" s="130"/>
      <c r="DM72" s="130"/>
    </row>
    <row r="73" spans="1:117" s="88" customFormat="1" ht="15.75" x14ac:dyDescent="0.25">
      <c r="A73" s="413"/>
      <c r="B73" s="341"/>
      <c r="C73" s="342"/>
      <c r="D73" s="342"/>
      <c r="E73" s="343"/>
      <c r="F73" s="123"/>
      <c r="G73" s="123"/>
      <c r="H73" s="117" t="s">
        <v>18</v>
      </c>
      <c r="I73" s="128">
        <v>0</v>
      </c>
      <c r="J73" s="128">
        <v>0</v>
      </c>
      <c r="K73" s="198"/>
      <c r="L73" s="380"/>
      <c r="M73" s="377"/>
      <c r="N73" s="380"/>
      <c r="O73" s="380"/>
      <c r="P73" s="129" t="e">
        <v>#REF!</v>
      </c>
      <c r="Q73" s="129" t="e">
        <v>#REF!</v>
      </c>
      <c r="R73" s="129" t="e">
        <v>#REF!</v>
      </c>
      <c r="S73" s="129" t="e">
        <v>#REF!</v>
      </c>
      <c r="T73" s="129" t="e">
        <v>#REF!</v>
      </c>
      <c r="U73" s="129" t="e">
        <v>#REF!</v>
      </c>
      <c r="V73" s="129" t="e">
        <v>#REF!</v>
      </c>
      <c r="W73" s="129" t="e">
        <v>#REF!</v>
      </c>
      <c r="X73" s="129" t="e">
        <v>#REF!</v>
      </c>
      <c r="Y73" s="129" t="e">
        <v>#REF!</v>
      </c>
      <c r="Z73" s="129" t="e">
        <v>#REF!</v>
      </c>
      <c r="AA73" s="129" t="e">
        <v>#REF!</v>
      </c>
      <c r="AB73" s="129" t="e">
        <v>#REF!</v>
      </c>
      <c r="AC73" s="129" t="e">
        <v>#REF!</v>
      </c>
      <c r="AD73" s="129" t="e">
        <v>#REF!</v>
      </c>
      <c r="AE73" s="129" t="e">
        <v>#REF!</v>
      </c>
      <c r="AF73" s="129" t="e">
        <v>#REF!</v>
      </c>
      <c r="AG73" s="129" t="e">
        <v>#REF!</v>
      </c>
      <c r="AH73" s="380"/>
      <c r="AI73" s="129" t="e">
        <v>#REF!</v>
      </c>
      <c r="AJ73" s="129" t="e">
        <v>#REF!</v>
      </c>
      <c r="AK73" s="129" t="e">
        <v>#REF!</v>
      </c>
      <c r="AL73" s="129" t="e">
        <v>#REF!</v>
      </c>
      <c r="AM73" s="129" t="e">
        <v>#REF!</v>
      </c>
      <c r="AN73" s="129" t="e">
        <v>#REF!</v>
      </c>
      <c r="AO73" s="129" t="e">
        <v>#REF!</v>
      </c>
      <c r="AP73" s="129" t="e">
        <v>#REF!</v>
      </c>
      <c r="AQ73" s="129" t="e">
        <v>#REF!</v>
      </c>
      <c r="AR73" s="129" t="e">
        <v>#REF!</v>
      </c>
      <c r="AS73" s="129" t="e">
        <v>#REF!</v>
      </c>
      <c r="AT73" s="129" t="e">
        <v>#REF!</v>
      </c>
      <c r="AU73" s="129" t="e">
        <v>#REF!</v>
      </c>
      <c r="AV73" s="129" t="e">
        <v>#REF!</v>
      </c>
      <c r="AW73" s="129" t="e">
        <v>#REF!</v>
      </c>
      <c r="AX73" s="129" t="e">
        <v>#REF!</v>
      </c>
      <c r="AY73" s="129" t="e">
        <v>#REF!</v>
      </c>
      <c r="AZ73" s="129" t="e">
        <v>#REF!</v>
      </c>
      <c r="BA73" s="380"/>
      <c r="BB73" s="380"/>
      <c r="BC73" s="94"/>
      <c r="BD73" s="130"/>
      <c r="BE73" s="130"/>
      <c r="BF73" s="130"/>
      <c r="BG73" s="130"/>
      <c r="BH73" s="130"/>
      <c r="BI73" s="130"/>
      <c r="BJ73" s="130"/>
      <c r="BK73" s="130"/>
      <c r="BL73" s="130"/>
      <c r="BM73" s="130"/>
      <c r="BN73" s="130"/>
      <c r="BO73" s="130"/>
      <c r="BP73" s="130"/>
      <c r="BQ73" s="130"/>
      <c r="BZ73" s="130"/>
      <c r="CA73" s="130"/>
      <c r="CB73" s="130"/>
      <c r="CC73" s="130"/>
      <c r="CD73" s="130"/>
      <c r="CE73" s="130"/>
      <c r="CF73" s="130"/>
      <c r="CG73" s="130"/>
      <c r="CH73" s="130"/>
      <c r="CI73" s="130"/>
      <c r="CJ73" s="130"/>
      <c r="CK73" s="130"/>
      <c r="CL73" s="130"/>
      <c r="CM73" s="130"/>
      <c r="CN73" s="130"/>
      <c r="CO73" s="130"/>
      <c r="CP73" s="130"/>
      <c r="CQ73" s="130"/>
      <c r="CR73" s="130"/>
      <c r="CS73" s="130"/>
      <c r="CT73" s="130"/>
      <c r="CU73" s="130"/>
      <c r="CV73" s="130"/>
      <c r="CW73" s="130"/>
      <c r="CX73" s="130"/>
      <c r="CY73" s="130"/>
      <c r="CZ73" s="130"/>
      <c r="DA73" s="130"/>
      <c r="DB73" s="130"/>
      <c r="DC73" s="130"/>
      <c r="DD73" s="130"/>
      <c r="DE73" s="130"/>
      <c r="DF73" s="130"/>
      <c r="DG73" s="130"/>
      <c r="DH73" s="130"/>
      <c r="DI73" s="130"/>
      <c r="DJ73" s="130"/>
      <c r="DK73" s="130"/>
      <c r="DL73" s="130"/>
      <c r="DM73" s="130"/>
    </row>
    <row r="74" spans="1:117" s="88" customFormat="1" ht="15.75" x14ac:dyDescent="0.25">
      <c r="A74" s="413"/>
      <c r="B74" s="341"/>
      <c r="C74" s="342"/>
      <c r="D74" s="342"/>
      <c r="E74" s="343"/>
      <c r="F74" s="123"/>
      <c r="G74" s="123"/>
      <c r="H74" s="117" t="s">
        <v>19</v>
      </c>
      <c r="I74" s="128">
        <v>0</v>
      </c>
      <c r="J74" s="128">
        <v>0</v>
      </c>
      <c r="K74" s="198"/>
      <c r="L74" s="380"/>
      <c r="M74" s="377"/>
      <c r="N74" s="380"/>
      <c r="O74" s="380"/>
      <c r="P74" s="129" t="e">
        <v>#REF!</v>
      </c>
      <c r="Q74" s="129" t="e">
        <v>#REF!</v>
      </c>
      <c r="R74" s="129" t="e">
        <v>#REF!</v>
      </c>
      <c r="S74" s="129" t="e">
        <v>#REF!</v>
      </c>
      <c r="T74" s="129" t="e">
        <v>#REF!</v>
      </c>
      <c r="U74" s="129" t="e">
        <v>#REF!</v>
      </c>
      <c r="V74" s="129" t="e">
        <v>#REF!</v>
      </c>
      <c r="W74" s="129" t="e">
        <v>#REF!</v>
      </c>
      <c r="X74" s="129" t="e">
        <v>#REF!</v>
      </c>
      <c r="Y74" s="129" t="e">
        <v>#REF!</v>
      </c>
      <c r="Z74" s="129" t="e">
        <v>#REF!</v>
      </c>
      <c r="AA74" s="129" t="e">
        <v>#REF!</v>
      </c>
      <c r="AB74" s="129" t="e">
        <v>#REF!</v>
      </c>
      <c r="AC74" s="129" t="e">
        <v>#REF!</v>
      </c>
      <c r="AD74" s="129" t="e">
        <v>#REF!</v>
      </c>
      <c r="AE74" s="129" t="e">
        <v>#REF!</v>
      </c>
      <c r="AF74" s="129" t="e">
        <v>#REF!</v>
      </c>
      <c r="AG74" s="129" t="e">
        <v>#REF!</v>
      </c>
      <c r="AH74" s="380"/>
      <c r="AI74" s="129" t="e">
        <v>#REF!</v>
      </c>
      <c r="AJ74" s="129" t="e">
        <v>#REF!</v>
      </c>
      <c r="AK74" s="129" t="e">
        <v>#REF!</v>
      </c>
      <c r="AL74" s="129" t="e">
        <v>#REF!</v>
      </c>
      <c r="AM74" s="129" t="e">
        <v>#REF!</v>
      </c>
      <c r="AN74" s="129" t="e">
        <v>#REF!</v>
      </c>
      <c r="AO74" s="129" t="e">
        <v>#REF!</v>
      </c>
      <c r="AP74" s="129" t="e">
        <v>#REF!</v>
      </c>
      <c r="AQ74" s="129" t="e">
        <v>#REF!</v>
      </c>
      <c r="AR74" s="129" t="e">
        <v>#REF!</v>
      </c>
      <c r="AS74" s="129" t="e">
        <v>#REF!</v>
      </c>
      <c r="AT74" s="129" t="e">
        <v>#REF!</v>
      </c>
      <c r="AU74" s="129" t="e">
        <v>#REF!</v>
      </c>
      <c r="AV74" s="129" t="e">
        <v>#REF!</v>
      </c>
      <c r="AW74" s="129" t="e">
        <v>#REF!</v>
      </c>
      <c r="AX74" s="129" t="e">
        <v>#REF!</v>
      </c>
      <c r="AY74" s="129" t="e">
        <v>#REF!</v>
      </c>
      <c r="AZ74" s="129" t="e">
        <v>#REF!</v>
      </c>
      <c r="BA74" s="380"/>
      <c r="BB74" s="380"/>
      <c r="BC74" s="94"/>
      <c r="BD74" s="130"/>
      <c r="BE74" s="130"/>
      <c r="BF74" s="130"/>
      <c r="BG74" s="130"/>
      <c r="BH74" s="130"/>
      <c r="BI74" s="130"/>
      <c r="BJ74" s="130"/>
      <c r="BK74" s="130"/>
      <c r="BL74" s="130"/>
      <c r="BM74" s="130"/>
      <c r="BN74" s="130"/>
      <c r="BO74" s="130"/>
      <c r="BP74" s="130"/>
      <c r="BQ74" s="130"/>
      <c r="BZ74" s="130"/>
      <c r="CA74" s="130"/>
      <c r="CB74" s="130"/>
      <c r="CC74" s="130"/>
      <c r="CD74" s="130"/>
      <c r="CE74" s="130"/>
      <c r="CF74" s="130"/>
      <c r="CG74" s="130"/>
      <c r="CH74" s="130"/>
      <c r="CI74" s="130"/>
      <c r="CJ74" s="130"/>
      <c r="CK74" s="130"/>
      <c r="CL74" s="130"/>
      <c r="CM74" s="130"/>
      <c r="CN74" s="130"/>
      <c r="CO74" s="130"/>
      <c r="CP74" s="130"/>
      <c r="CQ74" s="130"/>
      <c r="CR74" s="130"/>
      <c r="CS74" s="130"/>
      <c r="CT74" s="130"/>
      <c r="CU74" s="130"/>
      <c r="CV74" s="130"/>
      <c r="CW74" s="130"/>
      <c r="CX74" s="130"/>
      <c r="CY74" s="130"/>
      <c r="CZ74" s="130"/>
      <c r="DA74" s="130"/>
      <c r="DB74" s="130"/>
      <c r="DC74" s="130"/>
      <c r="DD74" s="130"/>
      <c r="DE74" s="130"/>
      <c r="DF74" s="130"/>
      <c r="DG74" s="130"/>
      <c r="DH74" s="130"/>
      <c r="DI74" s="130"/>
      <c r="DJ74" s="130"/>
      <c r="DK74" s="130"/>
      <c r="DL74" s="130"/>
      <c r="DM74" s="130"/>
    </row>
    <row r="75" spans="1:117" s="88" customFormat="1" ht="31.5" x14ac:dyDescent="0.25">
      <c r="A75" s="414"/>
      <c r="B75" s="344"/>
      <c r="C75" s="345"/>
      <c r="D75" s="345"/>
      <c r="E75" s="346"/>
      <c r="F75" s="126"/>
      <c r="G75" s="126"/>
      <c r="H75" s="127" t="s">
        <v>20</v>
      </c>
      <c r="I75" s="131">
        <f>I83+I87+I91+I95+I99+I115+I119+I123+I131+I143+I147+I151+I155+I159+I163+I167+I171+I175+I103+I107+I111+I127+I135+I139+I79+I179</f>
        <v>738971.15</v>
      </c>
      <c r="J75" s="131">
        <f>J83+J87+J91+J95+J99+J115+J119+J123+J131+J143+J147+J151+J155+J159+J163+J167+J171+J175+J103+J107+J111+J127+J135+J139+J79+J179</f>
        <v>112544</v>
      </c>
      <c r="K75" s="199"/>
      <c r="L75" s="381"/>
      <c r="M75" s="378"/>
      <c r="N75" s="381"/>
      <c r="O75" s="381"/>
      <c r="P75" s="129" t="e">
        <v>#REF!</v>
      </c>
      <c r="Q75" s="129" t="e">
        <v>#REF!</v>
      </c>
      <c r="R75" s="129" t="e">
        <v>#REF!</v>
      </c>
      <c r="S75" s="129" t="e">
        <v>#REF!</v>
      </c>
      <c r="T75" s="129" t="e">
        <v>#REF!</v>
      </c>
      <c r="U75" s="129" t="e">
        <v>#REF!</v>
      </c>
      <c r="V75" s="129" t="e">
        <v>#REF!</v>
      </c>
      <c r="W75" s="129" t="e">
        <v>#REF!</v>
      </c>
      <c r="X75" s="129" t="e">
        <v>#REF!</v>
      </c>
      <c r="Y75" s="129" t="e">
        <v>#REF!</v>
      </c>
      <c r="Z75" s="129" t="e">
        <v>#REF!</v>
      </c>
      <c r="AA75" s="129" t="e">
        <v>#REF!</v>
      </c>
      <c r="AB75" s="129" t="e">
        <v>#REF!</v>
      </c>
      <c r="AC75" s="129" t="e">
        <v>#REF!</v>
      </c>
      <c r="AD75" s="129" t="e">
        <v>#REF!</v>
      </c>
      <c r="AE75" s="129" t="e">
        <v>#REF!</v>
      </c>
      <c r="AF75" s="129" t="e">
        <v>#REF!</v>
      </c>
      <c r="AG75" s="129" t="e">
        <v>#REF!</v>
      </c>
      <c r="AH75" s="381"/>
      <c r="AI75" s="129" t="e">
        <v>#REF!</v>
      </c>
      <c r="AJ75" s="129" t="e">
        <v>#REF!</v>
      </c>
      <c r="AK75" s="129" t="e">
        <v>#REF!</v>
      </c>
      <c r="AL75" s="129" t="e">
        <v>#REF!</v>
      </c>
      <c r="AM75" s="129" t="e">
        <v>#REF!</v>
      </c>
      <c r="AN75" s="129" t="e">
        <v>#REF!</v>
      </c>
      <c r="AO75" s="129" t="e">
        <v>#REF!</v>
      </c>
      <c r="AP75" s="129" t="e">
        <v>#REF!</v>
      </c>
      <c r="AQ75" s="129" t="e">
        <v>#REF!</v>
      </c>
      <c r="AR75" s="129" t="e">
        <v>#REF!</v>
      </c>
      <c r="AS75" s="129" t="e">
        <v>#REF!</v>
      </c>
      <c r="AT75" s="129" t="e">
        <v>#REF!</v>
      </c>
      <c r="AU75" s="129" t="e">
        <v>#REF!</v>
      </c>
      <c r="AV75" s="129" t="e">
        <v>#REF!</v>
      </c>
      <c r="AW75" s="129" t="e">
        <v>#REF!</v>
      </c>
      <c r="AX75" s="129" t="e">
        <v>#REF!</v>
      </c>
      <c r="AY75" s="129" t="e">
        <v>#REF!</v>
      </c>
      <c r="AZ75" s="129" t="e">
        <v>#REF!</v>
      </c>
      <c r="BA75" s="381"/>
      <c r="BB75" s="381"/>
      <c r="BC75" s="94"/>
      <c r="BD75" s="130"/>
      <c r="BE75" s="130"/>
      <c r="BF75" s="130"/>
      <c r="BG75" s="130"/>
      <c r="BH75" s="130"/>
      <c r="BI75" s="130"/>
      <c r="BJ75" s="130"/>
      <c r="BK75" s="130"/>
      <c r="BL75" s="130"/>
      <c r="BM75" s="130"/>
      <c r="BN75" s="130"/>
      <c r="BO75" s="130"/>
      <c r="BP75" s="130"/>
      <c r="BQ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row>
    <row r="76" spans="1:117" s="130" customFormat="1" ht="15.75" customHeight="1" x14ac:dyDescent="0.25">
      <c r="A76" s="460" t="s">
        <v>137</v>
      </c>
      <c r="B76" s="385" t="s">
        <v>392</v>
      </c>
      <c r="C76" s="385" t="s">
        <v>331</v>
      </c>
      <c r="D76" s="388" t="s">
        <v>336</v>
      </c>
      <c r="E76" s="424">
        <v>1448</v>
      </c>
      <c r="F76" s="429" t="s">
        <v>273</v>
      </c>
      <c r="G76" s="388">
        <v>2025</v>
      </c>
      <c r="H76" s="132" t="s">
        <v>17</v>
      </c>
      <c r="I76" s="140">
        <f>I79</f>
        <v>11853</v>
      </c>
      <c r="J76" s="140">
        <f>J79</f>
        <v>32584</v>
      </c>
      <c r="K76" s="403" t="s">
        <v>389</v>
      </c>
      <c r="L76" s="421" t="s">
        <v>377</v>
      </c>
      <c r="M76" s="418" t="s">
        <v>334</v>
      </c>
      <c r="N76" s="141"/>
      <c r="O76" s="141"/>
      <c r="P76" s="142"/>
      <c r="Q76" s="142"/>
      <c r="R76" s="142"/>
      <c r="S76" s="142"/>
      <c r="T76" s="142"/>
      <c r="U76" s="142"/>
      <c r="V76" s="142"/>
      <c r="W76" s="142"/>
      <c r="X76" s="142"/>
      <c r="Y76" s="142"/>
      <c r="Z76" s="142"/>
      <c r="AA76" s="142"/>
      <c r="AB76" s="142"/>
      <c r="AC76" s="142"/>
      <c r="AD76" s="142"/>
      <c r="AE76" s="142"/>
      <c r="AF76" s="142"/>
      <c r="AG76" s="142"/>
      <c r="AH76" s="141"/>
      <c r="AI76" s="142"/>
      <c r="AJ76" s="142"/>
      <c r="AK76" s="142"/>
      <c r="AL76" s="142"/>
      <c r="AM76" s="142"/>
      <c r="AN76" s="142"/>
      <c r="AO76" s="142"/>
      <c r="AP76" s="142"/>
      <c r="AQ76" s="142"/>
      <c r="AR76" s="142"/>
      <c r="AS76" s="142"/>
      <c r="AT76" s="142"/>
      <c r="AU76" s="142"/>
      <c r="AV76" s="142"/>
      <c r="AW76" s="142"/>
      <c r="AX76" s="142"/>
      <c r="AY76" s="142"/>
      <c r="AZ76" s="143"/>
      <c r="BA76" s="141"/>
      <c r="BB76" s="141"/>
      <c r="BC76" s="427" t="s">
        <v>337</v>
      </c>
      <c r="BD76" s="428"/>
      <c r="BE76" s="428"/>
      <c r="BF76" s="428"/>
    </row>
    <row r="77" spans="1:117" s="130" customFormat="1" ht="15.75" x14ac:dyDescent="0.25">
      <c r="A77" s="461"/>
      <c r="B77" s="386"/>
      <c r="C77" s="386"/>
      <c r="D77" s="389"/>
      <c r="E77" s="425"/>
      <c r="F77" s="430"/>
      <c r="G77" s="389"/>
      <c r="H77" s="132" t="s">
        <v>18</v>
      </c>
      <c r="I77" s="133">
        <v>0</v>
      </c>
      <c r="J77" s="133">
        <v>0</v>
      </c>
      <c r="K77" s="404"/>
      <c r="L77" s="422"/>
      <c r="M77" s="419"/>
      <c r="N77" s="141"/>
      <c r="O77" s="141"/>
      <c r="P77" s="142"/>
      <c r="Q77" s="142"/>
      <c r="R77" s="142"/>
      <c r="S77" s="142"/>
      <c r="T77" s="142"/>
      <c r="U77" s="142"/>
      <c r="V77" s="142"/>
      <c r="W77" s="142"/>
      <c r="X77" s="142"/>
      <c r="Y77" s="142"/>
      <c r="Z77" s="142"/>
      <c r="AA77" s="142"/>
      <c r="AB77" s="142"/>
      <c r="AC77" s="142"/>
      <c r="AD77" s="142"/>
      <c r="AE77" s="142"/>
      <c r="AF77" s="142"/>
      <c r="AG77" s="142"/>
      <c r="AH77" s="141"/>
      <c r="AI77" s="142"/>
      <c r="AJ77" s="142"/>
      <c r="AK77" s="142"/>
      <c r="AL77" s="142"/>
      <c r="AM77" s="142"/>
      <c r="AN77" s="142"/>
      <c r="AO77" s="142"/>
      <c r="AP77" s="142"/>
      <c r="AQ77" s="142"/>
      <c r="AR77" s="142"/>
      <c r="AS77" s="142"/>
      <c r="AT77" s="142"/>
      <c r="AU77" s="142"/>
      <c r="AV77" s="142"/>
      <c r="AW77" s="142"/>
      <c r="AX77" s="142"/>
      <c r="AY77" s="142"/>
      <c r="AZ77" s="143"/>
      <c r="BA77" s="141"/>
      <c r="BB77" s="141"/>
      <c r="BC77" s="144"/>
    </row>
    <row r="78" spans="1:117" s="130" customFormat="1" ht="15.75" x14ac:dyDescent="0.25">
      <c r="A78" s="461"/>
      <c r="B78" s="386"/>
      <c r="C78" s="386"/>
      <c r="D78" s="389"/>
      <c r="E78" s="425"/>
      <c r="F78" s="430"/>
      <c r="G78" s="389"/>
      <c r="H78" s="132" t="s">
        <v>19</v>
      </c>
      <c r="I78" s="133">
        <v>0</v>
      </c>
      <c r="J78" s="133">
        <v>0</v>
      </c>
      <c r="K78" s="404"/>
      <c r="L78" s="422"/>
      <c r="M78" s="419"/>
      <c r="N78" s="141"/>
      <c r="O78" s="141"/>
      <c r="P78" s="142"/>
      <c r="Q78" s="142"/>
      <c r="R78" s="142"/>
      <c r="S78" s="142"/>
      <c r="T78" s="142"/>
      <c r="U78" s="142"/>
      <c r="V78" s="142"/>
      <c r="W78" s="142"/>
      <c r="X78" s="142"/>
      <c r="Y78" s="142"/>
      <c r="Z78" s="142"/>
      <c r="AA78" s="142"/>
      <c r="AB78" s="142"/>
      <c r="AC78" s="142"/>
      <c r="AD78" s="142"/>
      <c r="AE78" s="142"/>
      <c r="AF78" s="142"/>
      <c r="AG78" s="142"/>
      <c r="AH78" s="141"/>
      <c r="AI78" s="142"/>
      <c r="AJ78" s="142"/>
      <c r="AK78" s="142"/>
      <c r="AL78" s="142"/>
      <c r="AM78" s="142"/>
      <c r="AN78" s="142"/>
      <c r="AO78" s="142"/>
      <c r="AP78" s="142"/>
      <c r="AQ78" s="142"/>
      <c r="AR78" s="142"/>
      <c r="AS78" s="142"/>
      <c r="AT78" s="142"/>
      <c r="AU78" s="142"/>
      <c r="AV78" s="142"/>
      <c r="AW78" s="142"/>
      <c r="AX78" s="142"/>
      <c r="AY78" s="142"/>
      <c r="AZ78" s="143"/>
      <c r="BA78" s="141"/>
      <c r="BB78" s="141"/>
      <c r="BC78" s="144"/>
    </row>
    <row r="79" spans="1:117" s="130" customFormat="1" ht="31.5" x14ac:dyDescent="0.25">
      <c r="A79" s="462"/>
      <c r="B79" s="387"/>
      <c r="C79" s="387"/>
      <c r="D79" s="390"/>
      <c r="E79" s="426"/>
      <c r="F79" s="431"/>
      <c r="G79" s="390"/>
      <c r="H79" s="132" t="s">
        <v>20</v>
      </c>
      <c r="I79" s="133">
        <v>11853</v>
      </c>
      <c r="J79" s="133">
        <v>32584</v>
      </c>
      <c r="K79" s="405"/>
      <c r="L79" s="423"/>
      <c r="M79" s="420"/>
      <c r="N79" s="141"/>
      <c r="O79" s="141"/>
      <c r="P79" s="142"/>
      <c r="Q79" s="142"/>
      <c r="R79" s="142"/>
      <c r="S79" s="142"/>
      <c r="T79" s="142"/>
      <c r="U79" s="142"/>
      <c r="V79" s="142"/>
      <c r="W79" s="142"/>
      <c r="X79" s="142"/>
      <c r="Y79" s="142"/>
      <c r="Z79" s="142"/>
      <c r="AA79" s="142"/>
      <c r="AB79" s="142"/>
      <c r="AC79" s="142"/>
      <c r="AD79" s="142"/>
      <c r="AE79" s="142"/>
      <c r="AF79" s="142"/>
      <c r="AG79" s="142"/>
      <c r="AH79" s="141"/>
      <c r="AI79" s="142"/>
      <c r="AJ79" s="142"/>
      <c r="AK79" s="142"/>
      <c r="AL79" s="142"/>
      <c r="AM79" s="142"/>
      <c r="AN79" s="142"/>
      <c r="AO79" s="142"/>
      <c r="AP79" s="142"/>
      <c r="AQ79" s="142"/>
      <c r="AR79" s="142"/>
      <c r="AS79" s="142"/>
      <c r="AT79" s="142"/>
      <c r="AU79" s="142"/>
      <c r="AV79" s="142"/>
      <c r="AW79" s="142"/>
      <c r="AX79" s="142"/>
      <c r="AY79" s="142"/>
      <c r="AZ79" s="143"/>
      <c r="BA79" s="141"/>
      <c r="BB79" s="141"/>
      <c r="BC79" s="144" t="s">
        <v>338</v>
      </c>
    </row>
    <row r="80" spans="1:117" s="130" customFormat="1" ht="15.75" customHeight="1" x14ac:dyDescent="0.25">
      <c r="A80" s="382" t="s">
        <v>160</v>
      </c>
      <c r="B80" s="385" t="s">
        <v>161</v>
      </c>
      <c r="C80" s="385" t="s">
        <v>331</v>
      </c>
      <c r="D80" s="388" t="s">
        <v>336</v>
      </c>
      <c r="E80" s="424">
        <v>1448</v>
      </c>
      <c r="F80" s="429" t="s">
        <v>236</v>
      </c>
      <c r="G80" s="388" t="s">
        <v>380</v>
      </c>
      <c r="H80" s="132" t="s">
        <v>17</v>
      </c>
      <c r="I80" s="140">
        <f>I83</f>
        <v>8330</v>
      </c>
      <c r="J80" s="140">
        <f>J83</f>
        <v>0</v>
      </c>
      <c r="K80" s="403" t="s">
        <v>61</v>
      </c>
      <c r="L80" s="421" t="s">
        <v>377</v>
      </c>
      <c r="M80" s="418" t="s">
        <v>334</v>
      </c>
      <c r="N80" s="141"/>
      <c r="O80" s="141"/>
      <c r="P80" s="142"/>
      <c r="Q80" s="142"/>
      <c r="R80" s="142"/>
      <c r="S80" s="142"/>
      <c r="T80" s="142"/>
      <c r="U80" s="142"/>
      <c r="V80" s="142"/>
      <c r="W80" s="142"/>
      <c r="X80" s="142"/>
      <c r="Y80" s="142"/>
      <c r="Z80" s="142"/>
      <c r="AA80" s="142"/>
      <c r="AB80" s="142"/>
      <c r="AC80" s="142"/>
      <c r="AD80" s="142"/>
      <c r="AE80" s="142"/>
      <c r="AF80" s="142"/>
      <c r="AG80" s="142"/>
      <c r="AH80" s="141"/>
      <c r="AI80" s="142"/>
      <c r="AJ80" s="142"/>
      <c r="AK80" s="142"/>
      <c r="AL80" s="142"/>
      <c r="AM80" s="142"/>
      <c r="AN80" s="142"/>
      <c r="AO80" s="142"/>
      <c r="AP80" s="142"/>
      <c r="AQ80" s="142"/>
      <c r="AR80" s="142"/>
      <c r="AS80" s="142"/>
      <c r="AT80" s="142"/>
      <c r="AU80" s="142"/>
      <c r="AV80" s="142"/>
      <c r="AW80" s="142"/>
      <c r="AX80" s="142"/>
      <c r="AY80" s="142"/>
      <c r="AZ80" s="143"/>
      <c r="BA80" s="141"/>
      <c r="BB80" s="141"/>
      <c r="BC80" s="427" t="s">
        <v>337</v>
      </c>
      <c r="BD80" s="428"/>
      <c r="BE80" s="428"/>
      <c r="BF80" s="428"/>
    </row>
    <row r="81" spans="1:55" s="130" customFormat="1" ht="15.75" x14ac:dyDescent="0.25">
      <c r="A81" s="383"/>
      <c r="B81" s="386"/>
      <c r="C81" s="386"/>
      <c r="D81" s="389"/>
      <c r="E81" s="425"/>
      <c r="F81" s="430"/>
      <c r="G81" s="389"/>
      <c r="H81" s="132" t="s">
        <v>18</v>
      </c>
      <c r="I81" s="133">
        <v>0</v>
      </c>
      <c r="J81" s="133">
        <v>0</v>
      </c>
      <c r="K81" s="404"/>
      <c r="L81" s="422"/>
      <c r="M81" s="419"/>
      <c r="N81" s="141"/>
      <c r="O81" s="141"/>
      <c r="P81" s="142"/>
      <c r="Q81" s="142"/>
      <c r="R81" s="142"/>
      <c r="S81" s="142"/>
      <c r="T81" s="142"/>
      <c r="U81" s="142"/>
      <c r="V81" s="142"/>
      <c r="W81" s="142"/>
      <c r="X81" s="142"/>
      <c r="Y81" s="142"/>
      <c r="Z81" s="142"/>
      <c r="AA81" s="142"/>
      <c r="AB81" s="142"/>
      <c r="AC81" s="142"/>
      <c r="AD81" s="142"/>
      <c r="AE81" s="142"/>
      <c r="AF81" s="142"/>
      <c r="AG81" s="142"/>
      <c r="AH81" s="141"/>
      <c r="AI81" s="142"/>
      <c r="AJ81" s="142"/>
      <c r="AK81" s="142"/>
      <c r="AL81" s="142"/>
      <c r="AM81" s="142"/>
      <c r="AN81" s="142"/>
      <c r="AO81" s="142"/>
      <c r="AP81" s="142"/>
      <c r="AQ81" s="142"/>
      <c r="AR81" s="142"/>
      <c r="AS81" s="142"/>
      <c r="AT81" s="142"/>
      <c r="AU81" s="142"/>
      <c r="AV81" s="142"/>
      <c r="AW81" s="142"/>
      <c r="AX81" s="142"/>
      <c r="AY81" s="142"/>
      <c r="AZ81" s="143"/>
      <c r="BA81" s="141"/>
      <c r="BB81" s="141"/>
      <c r="BC81" s="144"/>
    </row>
    <row r="82" spans="1:55" s="130" customFormat="1" ht="15.75" x14ac:dyDescent="0.25">
      <c r="A82" s="383"/>
      <c r="B82" s="386"/>
      <c r="C82" s="386"/>
      <c r="D82" s="389"/>
      <c r="E82" s="425"/>
      <c r="F82" s="430"/>
      <c r="G82" s="389"/>
      <c r="H82" s="132" t="s">
        <v>19</v>
      </c>
      <c r="I82" s="133">
        <v>0</v>
      </c>
      <c r="J82" s="133">
        <v>0</v>
      </c>
      <c r="K82" s="404"/>
      <c r="L82" s="422"/>
      <c r="M82" s="419"/>
      <c r="N82" s="141"/>
      <c r="O82" s="141"/>
      <c r="P82" s="142"/>
      <c r="Q82" s="142"/>
      <c r="R82" s="142"/>
      <c r="S82" s="142"/>
      <c r="T82" s="142"/>
      <c r="U82" s="142"/>
      <c r="V82" s="142"/>
      <c r="W82" s="142"/>
      <c r="X82" s="142"/>
      <c r="Y82" s="142"/>
      <c r="Z82" s="142"/>
      <c r="AA82" s="142"/>
      <c r="AB82" s="142"/>
      <c r="AC82" s="142"/>
      <c r="AD82" s="142"/>
      <c r="AE82" s="142"/>
      <c r="AF82" s="142"/>
      <c r="AG82" s="142"/>
      <c r="AH82" s="141"/>
      <c r="AI82" s="142"/>
      <c r="AJ82" s="142"/>
      <c r="AK82" s="142"/>
      <c r="AL82" s="142"/>
      <c r="AM82" s="142"/>
      <c r="AN82" s="142"/>
      <c r="AO82" s="142"/>
      <c r="AP82" s="142"/>
      <c r="AQ82" s="142"/>
      <c r="AR82" s="142"/>
      <c r="AS82" s="142"/>
      <c r="AT82" s="142"/>
      <c r="AU82" s="142"/>
      <c r="AV82" s="142"/>
      <c r="AW82" s="142"/>
      <c r="AX82" s="142"/>
      <c r="AY82" s="142"/>
      <c r="AZ82" s="143"/>
      <c r="BA82" s="141"/>
      <c r="BB82" s="141"/>
      <c r="BC82" s="144"/>
    </row>
    <row r="83" spans="1:55" s="130" customFormat="1" ht="31.5" x14ac:dyDescent="0.25">
      <c r="A83" s="384"/>
      <c r="B83" s="387"/>
      <c r="C83" s="387"/>
      <c r="D83" s="390"/>
      <c r="E83" s="426"/>
      <c r="F83" s="431"/>
      <c r="G83" s="390"/>
      <c r="H83" s="132" t="s">
        <v>20</v>
      </c>
      <c r="I83" s="133">
        <v>8330</v>
      </c>
      <c r="J83" s="133">
        <v>0</v>
      </c>
      <c r="K83" s="405"/>
      <c r="L83" s="423"/>
      <c r="M83" s="420"/>
      <c r="N83" s="141"/>
      <c r="O83" s="141"/>
      <c r="P83" s="142"/>
      <c r="Q83" s="142"/>
      <c r="R83" s="142"/>
      <c r="S83" s="142"/>
      <c r="T83" s="142"/>
      <c r="U83" s="142"/>
      <c r="V83" s="142"/>
      <c r="W83" s="142"/>
      <c r="X83" s="142"/>
      <c r="Y83" s="142"/>
      <c r="Z83" s="142"/>
      <c r="AA83" s="142"/>
      <c r="AB83" s="142"/>
      <c r="AC83" s="142"/>
      <c r="AD83" s="142"/>
      <c r="AE83" s="142"/>
      <c r="AF83" s="142"/>
      <c r="AG83" s="142"/>
      <c r="AH83" s="141"/>
      <c r="AI83" s="142"/>
      <c r="AJ83" s="142"/>
      <c r="AK83" s="142"/>
      <c r="AL83" s="142"/>
      <c r="AM83" s="142"/>
      <c r="AN83" s="142"/>
      <c r="AO83" s="142"/>
      <c r="AP83" s="142"/>
      <c r="AQ83" s="142"/>
      <c r="AR83" s="142"/>
      <c r="AS83" s="142"/>
      <c r="AT83" s="142"/>
      <c r="AU83" s="142"/>
      <c r="AV83" s="142"/>
      <c r="AW83" s="142"/>
      <c r="AX83" s="142"/>
      <c r="AY83" s="142"/>
      <c r="AZ83" s="143"/>
      <c r="BA83" s="141"/>
      <c r="BB83" s="141"/>
      <c r="BC83" s="144" t="s">
        <v>338</v>
      </c>
    </row>
    <row r="84" spans="1:55" s="130" customFormat="1" ht="15.75" customHeight="1" x14ac:dyDescent="0.25">
      <c r="A84" s="382" t="s">
        <v>162</v>
      </c>
      <c r="B84" s="385" t="s">
        <v>163</v>
      </c>
      <c r="C84" s="385" t="s">
        <v>331</v>
      </c>
      <c r="D84" s="388" t="s">
        <v>336</v>
      </c>
      <c r="E84" s="424">
        <v>365</v>
      </c>
      <c r="F84" s="429" t="s">
        <v>236</v>
      </c>
      <c r="G84" s="388" t="s">
        <v>381</v>
      </c>
      <c r="H84" s="132" t="s">
        <v>17</v>
      </c>
      <c r="I84" s="140">
        <f>I87</f>
        <v>1480</v>
      </c>
      <c r="J84" s="140">
        <f>J87</f>
        <v>0</v>
      </c>
      <c r="K84" s="403" t="s">
        <v>61</v>
      </c>
      <c r="L84" s="421" t="s">
        <v>377</v>
      </c>
      <c r="M84" s="418" t="s">
        <v>334</v>
      </c>
      <c r="N84" s="141"/>
      <c r="O84" s="141"/>
      <c r="P84" s="142"/>
      <c r="Q84" s="142"/>
      <c r="R84" s="142"/>
      <c r="S84" s="142"/>
      <c r="T84" s="142"/>
      <c r="U84" s="142"/>
      <c r="V84" s="142"/>
      <c r="W84" s="142"/>
      <c r="X84" s="142"/>
      <c r="Y84" s="142"/>
      <c r="Z84" s="142"/>
      <c r="AA84" s="142"/>
      <c r="AB84" s="142"/>
      <c r="AC84" s="142"/>
      <c r="AD84" s="142"/>
      <c r="AE84" s="142"/>
      <c r="AF84" s="142"/>
      <c r="AG84" s="142"/>
      <c r="AH84" s="141"/>
      <c r="AI84" s="142"/>
      <c r="AJ84" s="142"/>
      <c r="AK84" s="142"/>
      <c r="AL84" s="142"/>
      <c r="AM84" s="142"/>
      <c r="AN84" s="142"/>
      <c r="AO84" s="142"/>
      <c r="AP84" s="142"/>
      <c r="AQ84" s="142"/>
      <c r="AR84" s="142"/>
      <c r="AS84" s="142"/>
      <c r="AT84" s="142"/>
      <c r="AU84" s="142"/>
      <c r="AV84" s="142"/>
      <c r="AW84" s="142"/>
      <c r="AX84" s="142"/>
      <c r="AY84" s="142"/>
      <c r="AZ84" s="143"/>
      <c r="BA84" s="141"/>
      <c r="BB84" s="141"/>
      <c r="BC84" s="94" t="s">
        <v>338</v>
      </c>
    </row>
    <row r="85" spans="1:55" s="130" customFormat="1" ht="15.75" x14ac:dyDescent="0.25">
      <c r="A85" s="383"/>
      <c r="B85" s="386"/>
      <c r="C85" s="386"/>
      <c r="D85" s="389"/>
      <c r="E85" s="425"/>
      <c r="F85" s="430"/>
      <c r="G85" s="389"/>
      <c r="H85" s="132" t="s">
        <v>18</v>
      </c>
      <c r="I85" s="133">
        <v>0</v>
      </c>
      <c r="J85" s="133">
        <v>0</v>
      </c>
      <c r="K85" s="404"/>
      <c r="L85" s="422"/>
      <c r="M85" s="419"/>
      <c r="N85" s="141"/>
      <c r="O85" s="141"/>
      <c r="P85" s="142"/>
      <c r="Q85" s="142"/>
      <c r="R85" s="142"/>
      <c r="S85" s="142"/>
      <c r="T85" s="142"/>
      <c r="U85" s="142"/>
      <c r="V85" s="142"/>
      <c r="W85" s="142"/>
      <c r="X85" s="142"/>
      <c r="Y85" s="142"/>
      <c r="Z85" s="142"/>
      <c r="AA85" s="142"/>
      <c r="AB85" s="142"/>
      <c r="AC85" s="142"/>
      <c r="AD85" s="142"/>
      <c r="AE85" s="142"/>
      <c r="AF85" s="142"/>
      <c r="AG85" s="142"/>
      <c r="AH85" s="141"/>
      <c r="AI85" s="142"/>
      <c r="AJ85" s="142"/>
      <c r="AK85" s="142"/>
      <c r="AL85" s="142"/>
      <c r="AM85" s="142"/>
      <c r="AN85" s="142"/>
      <c r="AO85" s="142"/>
      <c r="AP85" s="142"/>
      <c r="AQ85" s="142"/>
      <c r="AR85" s="142"/>
      <c r="AS85" s="142"/>
      <c r="AT85" s="142"/>
      <c r="AU85" s="142"/>
      <c r="AV85" s="142"/>
      <c r="AW85" s="142"/>
      <c r="AX85" s="142"/>
      <c r="AY85" s="142"/>
      <c r="AZ85" s="143"/>
      <c r="BA85" s="141"/>
      <c r="BB85" s="141"/>
      <c r="BC85" s="94"/>
    </row>
    <row r="86" spans="1:55" s="130" customFormat="1" ht="15.75" x14ac:dyDescent="0.25">
      <c r="A86" s="383"/>
      <c r="B86" s="386"/>
      <c r="C86" s="386"/>
      <c r="D86" s="389"/>
      <c r="E86" s="425"/>
      <c r="F86" s="430"/>
      <c r="G86" s="389"/>
      <c r="H86" s="132" t="s">
        <v>19</v>
      </c>
      <c r="I86" s="133">
        <v>0</v>
      </c>
      <c r="J86" s="133">
        <v>0</v>
      </c>
      <c r="K86" s="404"/>
      <c r="L86" s="422"/>
      <c r="M86" s="419"/>
      <c r="N86" s="141"/>
      <c r="O86" s="141"/>
      <c r="P86" s="142"/>
      <c r="Q86" s="142"/>
      <c r="R86" s="142"/>
      <c r="S86" s="142"/>
      <c r="T86" s="142"/>
      <c r="U86" s="142"/>
      <c r="V86" s="142"/>
      <c r="W86" s="142"/>
      <c r="X86" s="142"/>
      <c r="Y86" s="142"/>
      <c r="Z86" s="142"/>
      <c r="AA86" s="142"/>
      <c r="AB86" s="142"/>
      <c r="AC86" s="142"/>
      <c r="AD86" s="142"/>
      <c r="AE86" s="142"/>
      <c r="AF86" s="142"/>
      <c r="AG86" s="142"/>
      <c r="AH86" s="141"/>
      <c r="AI86" s="142"/>
      <c r="AJ86" s="142"/>
      <c r="AK86" s="142"/>
      <c r="AL86" s="142"/>
      <c r="AM86" s="142"/>
      <c r="AN86" s="142"/>
      <c r="AO86" s="142"/>
      <c r="AP86" s="142"/>
      <c r="AQ86" s="142"/>
      <c r="AR86" s="142"/>
      <c r="AS86" s="142"/>
      <c r="AT86" s="142"/>
      <c r="AU86" s="142"/>
      <c r="AV86" s="142"/>
      <c r="AW86" s="142"/>
      <c r="AX86" s="142"/>
      <c r="AY86" s="142"/>
      <c r="AZ86" s="143"/>
      <c r="BA86" s="141"/>
      <c r="BB86" s="141"/>
      <c r="BC86" s="94"/>
    </row>
    <row r="87" spans="1:55" s="130" customFormat="1" ht="31.5" x14ac:dyDescent="0.25">
      <c r="A87" s="384"/>
      <c r="B87" s="387"/>
      <c r="C87" s="387"/>
      <c r="D87" s="390"/>
      <c r="E87" s="426"/>
      <c r="F87" s="431"/>
      <c r="G87" s="390"/>
      <c r="H87" s="132" t="s">
        <v>20</v>
      </c>
      <c r="I87" s="133">
        <v>1480</v>
      </c>
      <c r="J87" s="133">
        <v>0</v>
      </c>
      <c r="K87" s="405"/>
      <c r="L87" s="423"/>
      <c r="M87" s="420"/>
      <c r="N87" s="141"/>
      <c r="O87" s="141"/>
      <c r="P87" s="142"/>
      <c r="Q87" s="142"/>
      <c r="R87" s="142"/>
      <c r="S87" s="142"/>
      <c r="T87" s="142"/>
      <c r="U87" s="142"/>
      <c r="V87" s="142"/>
      <c r="W87" s="142"/>
      <c r="X87" s="142"/>
      <c r="Y87" s="142"/>
      <c r="Z87" s="142"/>
      <c r="AA87" s="142"/>
      <c r="AB87" s="142"/>
      <c r="AC87" s="142"/>
      <c r="AD87" s="142"/>
      <c r="AE87" s="142"/>
      <c r="AF87" s="142"/>
      <c r="AG87" s="142"/>
      <c r="AH87" s="141"/>
      <c r="AI87" s="142"/>
      <c r="AJ87" s="142"/>
      <c r="AK87" s="142"/>
      <c r="AL87" s="142"/>
      <c r="AM87" s="142"/>
      <c r="AN87" s="142"/>
      <c r="AO87" s="142"/>
      <c r="AP87" s="142"/>
      <c r="AQ87" s="142"/>
      <c r="AR87" s="142"/>
      <c r="AS87" s="142"/>
      <c r="AT87" s="142"/>
      <c r="AU87" s="142"/>
      <c r="AV87" s="142"/>
      <c r="AW87" s="142"/>
      <c r="AX87" s="142"/>
      <c r="AY87" s="142"/>
      <c r="AZ87" s="143"/>
      <c r="BA87" s="141"/>
      <c r="BB87" s="141"/>
      <c r="BC87" s="94"/>
    </row>
    <row r="88" spans="1:55" s="130" customFormat="1" ht="15.75" customHeight="1" x14ac:dyDescent="0.25">
      <c r="A88" s="382" t="s">
        <v>164</v>
      </c>
      <c r="B88" s="385" t="s">
        <v>165</v>
      </c>
      <c r="C88" s="385" t="s">
        <v>331</v>
      </c>
      <c r="D88" s="388" t="s">
        <v>336</v>
      </c>
      <c r="E88" s="424">
        <v>328</v>
      </c>
      <c r="F88" s="429" t="s">
        <v>237</v>
      </c>
      <c r="G88" s="388" t="s">
        <v>74</v>
      </c>
      <c r="H88" s="132" t="s">
        <v>17</v>
      </c>
      <c r="I88" s="140">
        <f>I91</f>
        <v>83120</v>
      </c>
      <c r="J88" s="140">
        <f>J91</f>
        <v>0</v>
      </c>
      <c r="K88" s="403" t="s">
        <v>61</v>
      </c>
      <c r="L88" s="421" t="s">
        <v>371</v>
      </c>
      <c r="M88" s="418" t="s">
        <v>334</v>
      </c>
      <c r="N88" s="141"/>
      <c r="O88" s="141"/>
      <c r="P88" s="142"/>
      <c r="Q88" s="142"/>
      <c r="R88" s="142"/>
      <c r="S88" s="142"/>
      <c r="T88" s="142"/>
      <c r="U88" s="142"/>
      <c r="V88" s="142"/>
      <c r="W88" s="142"/>
      <c r="X88" s="142"/>
      <c r="Y88" s="142"/>
      <c r="Z88" s="142"/>
      <c r="AA88" s="142"/>
      <c r="AB88" s="142"/>
      <c r="AC88" s="142"/>
      <c r="AD88" s="142"/>
      <c r="AE88" s="142"/>
      <c r="AF88" s="142"/>
      <c r="AG88" s="142"/>
      <c r="AH88" s="141"/>
      <c r="AI88" s="142"/>
      <c r="AJ88" s="142"/>
      <c r="AK88" s="142"/>
      <c r="AL88" s="142"/>
      <c r="AM88" s="142"/>
      <c r="AN88" s="142"/>
      <c r="AO88" s="142"/>
      <c r="AP88" s="142"/>
      <c r="AQ88" s="142"/>
      <c r="AR88" s="142"/>
      <c r="AS88" s="142"/>
      <c r="AT88" s="142"/>
      <c r="AU88" s="142"/>
      <c r="AV88" s="142"/>
      <c r="AW88" s="142"/>
      <c r="AX88" s="142"/>
      <c r="AY88" s="142"/>
      <c r="AZ88" s="143"/>
      <c r="BA88" s="141"/>
      <c r="BB88" s="141"/>
      <c r="BC88" s="94"/>
    </row>
    <row r="89" spans="1:55" s="130" customFormat="1" ht="15.75" x14ac:dyDescent="0.25">
      <c r="A89" s="383"/>
      <c r="B89" s="386"/>
      <c r="C89" s="386"/>
      <c r="D89" s="389"/>
      <c r="E89" s="425"/>
      <c r="F89" s="430"/>
      <c r="G89" s="389"/>
      <c r="H89" s="132" t="s">
        <v>18</v>
      </c>
      <c r="I89" s="133">
        <v>0</v>
      </c>
      <c r="J89" s="133">
        <v>0</v>
      </c>
      <c r="K89" s="404"/>
      <c r="L89" s="422"/>
      <c r="M89" s="419"/>
      <c r="N89" s="141"/>
      <c r="O89" s="141"/>
      <c r="P89" s="142"/>
      <c r="Q89" s="142"/>
      <c r="R89" s="142"/>
      <c r="S89" s="142"/>
      <c r="T89" s="142"/>
      <c r="U89" s="142"/>
      <c r="V89" s="142"/>
      <c r="W89" s="142"/>
      <c r="X89" s="142"/>
      <c r="Y89" s="142"/>
      <c r="Z89" s="142"/>
      <c r="AA89" s="142"/>
      <c r="AB89" s="142"/>
      <c r="AC89" s="142"/>
      <c r="AD89" s="142"/>
      <c r="AE89" s="142"/>
      <c r="AF89" s="142"/>
      <c r="AG89" s="142"/>
      <c r="AH89" s="141"/>
      <c r="AI89" s="142"/>
      <c r="AJ89" s="142"/>
      <c r="AK89" s="142"/>
      <c r="AL89" s="142"/>
      <c r="AM89" s="142"/>
      <c r="AN89" s="142"/>
      <c r="AO89" s="142"/>
      <c r="AP89" s="142"/>
      <c r="AQ89" s="142"/>
      <c r="AR89" s="142"/>
      <c r="AS89" s="142"/>
      <c r="AT89" s="142"/>
      <c r="AU89" s="142"/>
      <c r="AV89" s="142"/>
      <c r="AW89" s="142"/>
      <c r="AX89" s="142"/>
      <c r="AY89" s="142"/>
      <c r="AZ89" s="143"/>
      <c r="BA89" s="141"/>
      <c r="BB89" s="141"/>
      <c r="BC89" s="94"/>
    </row>
    <row r="90" spans="1:55" s="130" customFormat="1" ht="15.75" x14ac:dyDescent="0.25">
      <c r="A90" s="383"/>
      <c r="B90" s="386"/>
      <c r="C90" s="386"/>
      <c r="D90" s="389"/>
      <c r="E90" s="425"/>
      <c r="F90" s="430"/>
      <c r="G90" s="389"/>
      <c r="H90" s="132" t="s">
        <v>19</v>
      </c>
      <c r="I90" s="133">
        <v>0</v>
      </c>
      <c r="J90" s="133">
        <v>0</v>
      </c>
      <c r="K90" s="404"/>
      <c r="L90" s="422"/>
      <c r="M90" s="419"/>
      <c r="N90" s="141"/>
      <c r="O90" s="141"/>
      <c r="P90" s="142"/>
      <c r="Q90" s="142"/>
      <c r="R90" s="142"/>
      <c r="S90" s="142"/>
      <c r="T90" s="142"/>
      <c r="U90" s="142"/>
      <c r="V90" s="142"/>
      <c r="W90" s="142"/>
      <c r="X90" s="142"/>
      <c r="Y90" s="142"/>
      <c r="Z90" s="142"/>
      <c r="AA90" s="142"/>
      <c r="AB90" s="142"/>
      <c r="AC90" s="142"/>
      <c r="AD90" s="142"/>
      <c r="AE90" s="142"/>
      <c r="AF90" s="142"/>
      <c r="AG90" s="142"/>
      <c r="AH90" s="141"/>
      <c r="AI90" s="142"/>
      <c r="AJ90" s="142"/>
      <c r="AK90" s="142"/>
      <c r="AL90" s="142"/>
      <c r="AM90" s="142"/>
      <c r="AN90" s="142"/>
      <c r="AO90" s="142"/>
      <c r="AP90" s="142"/>
      <c r="AQ90" s="142"/>
      <c r="AR90" s="142"/>
      <c r="AS90" s="142"/>
      <c r="AT90" s="142"/>
      <c r="AU90" s="142"/>
      <c r="AV90" s="142"/>
      <c r="AW90" s="142"/>
      <c r="AX90" s="142"/>
      <c r="AY90" s="142"/>
      <c r="AZ90" s="143"/>
      <c r="BA90" s="141"/>
      <c r="BB90" s="141"/>
      <c r="BC90" s="94"/>
    </row>
    <row r="91" spans="1:55" s="130" customFormat="1" ht="31.5" x14ac:dyDescent="0.25">
      <c r="A91" s="384"/>
      <c r="B91" s="387"/>
      <c r="C91" s="387"/>
      <c r="D91" s="390"/>
      <c r="E91" s="426"/>
      <c r="F91" s="431"/>
      <c r="G91" s="390"/>
      <c r="H91" s="132" t="s">
        <v>20</v>
      </c>
      <c r="I91" s="133">
        <v>83120</v>
      </c>
      <c r="J91" s="133">
        <v>0</v>
      </c>
      <c r="K91" s="405"/>
      <c r="L91" s="423"/>
      <c r="M91" s="420"/>
      <c r="N91" s="141"/>
      <c r="O91" s="141"/>
      <c r="P91" s="142"/>
      <c r="Q91" s="142"/>
      <c r="R91" s="142"/>
      <c r="S91" s="142"/>
      <c r="T91" s="142"/>
      <c r="U91" s="142"/>
      <c r="V91" s="142"/>
      <c r="W91" s="142"/>
      <c r="X91" s="142"/>
      <c r="Y91" s="142"/>
      <c r="Z91" s="142"/>
      <c r="AA91" s="142"/>
      <c r="AB91" s="142"/>
      <c r="AC91" s="142"/>
      <c r="AD91" s="142"/>
      <c r="AE91" s="142"/>
      <c r="AF91" s="142"/>
      <c r="AG91" s="142"/>
      <c r="AH91" s="141"/>
      <c r="AI91" s="142"/>
      <c r="AJ91" s="142"/>
      <c r="AK91" s="142"/>
      <c r="AL91" s="142"/>
      <c r="AM91" s="142"/>
      <c r="AN91" s="142"/>
      <c r="AO91" s="142"/>
      <c r="AP91" s="142"/>
      <c r="AQ91" s="142"/>
      <c r="AR91" s="142"/>
      <c r="AS91" s="142"/>
      <c r="AT91" s="142"/>
      <c r="AU91" s="142"/>
      <c r="AV91" s="142"/>
      <c r="AW91" s="142"/>
      <c r="AX91" s="142"/>
      <c r="AY91" s="142"/>
      <c r="AZ91" s="143"/>
      <c r="BA91" s="141"/>
      <c r="BB91" s="141"/>
      <c r="BC91" s="94"/>
    </row>
    <row r="92" spans="1:55" s="130" customFormat="1" ht="15.75" customHeight="1" x14ac:dyDescent="0.25">
      <c r="A92" s="382" t="s">
        <v>117</v>
      </c>
      <c r="B92" s="385" t="s">
        <v>166</v>
      </c>
      <c r="C92" s="385" t="s">
        <v>331</v>
      </c>
      <c r="D92" s="388" t="s">
        <v>336</v>
      </c>
      <c r="E92" s="424">
        <v>1407</v>
      </c>
      <c r="F92" s="429" t="s">
        <v>238</v>
      </c>
      <c r="G92" s="388" t="s">
        <v>74</v>
      </c>
      <c r="H92" s="132" t="s">
        <v>17</v>
      </c>
      <c r="I92" s="140">
        <f>I95</f>
        <v>58040</v>
      </c>
      <c r="J92" s="140">
        <f>J95</f>
        <v>0</v>
      </c>
      <c r="K92" s="403" t="s">
        <v>61</v>
      </c>
      <c r="L92" s="421" t="s">
        <v>372</v>
      </c>
      <c r="M92" s="418" t="s">
        <v>334</v>
      </c>
      <c r="N92" s="141"/>
      <c r="O92" s="141"/>
      <c r="P92" s="142"/>
      <c r="Q92" s="142"/>
      <c r="R92" s="142"/>
      <c r="S92" s="142"/>
      <c r="T92" s="142"/>
      <c r="U92" s="142"/>
      <c r="V92" s="142"/>
      <c r="W92" s="142"/>
      <c r="X92" s="142"/>
      <c r="Y92" s="142"/>
      <c r="Z92" s="142"/>
      <c r="AA92" s="142"/>
      <c r="AB92" s="142"/>
      <c r="AC92" s="142"/>
      <c r="AD92" s="142"/>
      <c r="AE92" s="142"/>
      <c r="AF92" s="142"/>
      <c r="AG92" s="142"/>
      <c r="AH92" s="141"/>
      <c r="AI92" s="142"/>
      <c r="AJ92" s="142"/>
      <c r="AK92" s="142"/>
      <c r="AL92" s="142"/>
      <c r="AM92" s="142"/>
      <c r="AN92" s="142"/>
      <c r="AO92" s="142"/>
      <c r="AP92" s="142"/>
      <c r="AQ92" s="142"/>
      <c r="AR92" s="142"/>
      <c r="AS92" s="142"/>
      <c r="AT92" s="142"/>
      <c r="AU92" s="142"/>
      <c r="AV92" s="142"/>
      <c r="AW92" s="142"/>
      <c r="AX92" s="142"/>
      <c r="AY92" s="142"/>
      <c r="AZ92" s="143"/>
      <c r="BA92" s="141"/>
      <c r="BB92" s="141"/>
      <c r="BC92" s="94"/>
    </row>
    <row r="93" spans="1:55" s="130" customFormat="1" ht="15.75" x14ac:dyDescent="0.25">
      <c r="A93" s="383"/>
      <c r="B93" s="386"/>
      <c r="C93" s="386"/>
      <c r="D93" s="389"/>
      <c r="E93" s="425"/>
      <c r="F93" s="430"/>
      <c r="G93" s="389"/>
      <c r="H93" s="132" t="s">
        <v>18</v>
      </c>
      <c r="I93" s="133">
        <v>0</v>
      </c>
      <c r="J93" s="133">
        <v>0</v>
      </c>
      <c r="K93" s="404"/>
      <c r="L93" s="422"/>
      <c r="M93" s="419"/>
      <c r="N93" s="141"/>
      <c r="O93" s="141"/>
      <c r="P93" s="142"/>
      <c r="Q93" s="142"/>
      <c r="R93" s="142"/>
      <c r="S93" s="142"/>
      <c r="T93" s="142"/>
      <c r="U93" s="142"/>
      <c r="V93" s="142"/>
      <c r="W93" s="142"/>
      <c r="X93" s="142"/>
      <c r="Y93" s="142"/>
      <c r="Z93" s="142"/>
      <c r="AA93" s="142"/>
      <c r="AB93" s="142"/>
      <c r="AC93" s="142"/>
      <c r="AD93" s="142"/>
      <c r="AE93" s="142"/>
      <c r="AF93" s="142"/>
      <c r="AG93" s="142"/>
      <c r="AH93" s="141"/>
      <c r="AI93" s="142"/>
      <c r="AJ93" s="142"/>
      <c r="AK93" s="142"/>
      <c r="AL93" s="142"/>
      <c r="AM93" s="142"/>
      <c r="AN93" s="142"/>
      <c r="AO93" s="142"/>
      <c r="AP93" s="142"/>
      <c r="AQ93" s="142"/>
      <c r="AR93" s="142"/>
      <c r="AS93" s="142"/>
      <c r="AT93" s="142"/>
      <c r="AU93" s="142"/>
      <c r="AV93" s="142"/>
      <c r="AW93" s="142"/>
      <c r="AX93" s="142"/>
      <c r="AY93" s="142"/>
      <c r="AZ93" s="143"/>
      <c r="BA93" s="141"/>
      <c r="BB93" s="141"/>
      <c r="BC93" s="94"/>
    </row>
    <row r="94" spans="1:55" s="130" customFormat="1" ht="15.75" x14ac:dyDescent="0.25">
      <c r="A94" s="383"/>
      <c r="B94" s="386"/>
      <c r="C94" s="386"/>
      <c r="D94" s="389"/>
      <c r="E94" s="425"/>
      <c r="F94" s="430"/>
      <c r="G94" s="389"/>
      <c r="H94" s="132" t="s">
        <v>19</v>
      </c>
      <c r="I94" s="133">
        <v>0</v>
      </c>
      <c r="J94" s="133">
        <v>0</v>
      </c>
      <c r="K94" s="404"/>
      <c r="L94" s="422"/>
      <c r="M94" s="419"/>
      <c r="N94" s="141"/>
      <c r="O94" s="141"/>
      <c r="P94" s="142"/>
      <c r="Q94" s="142"/>
      <c r="R94" s="142"/>
      <c r="S94" s="142"/>
      <c r="T94" s="142"/>
      <c r="U94" s="142"/>
      <c r="V94" s="142"/>
      <c r="W94" s="142"/>
      <c r="X94" s="142"/>
      <c r="Y94" s="142"/>
      <c r="Z94" s="142"/>
      <c r="AA94" s="142"/>
      <c r="AB94" s="142"/>
      <c r="AC94" s="142"/>
      <c r="AD94" s="142"/>
      <c r="AE94" s="142"/>
      <c r="AF94" s="142"/>
      <c r="AG94" s="142"/>
      <c r="AH94" s="141"/>
      <c r="AI94" s="142"/>
      <c r="AJ94" s="142"/>
      <c r="AK94" s="142"/>
      <c r="AL94" s="142"/>
      <c r="AM94" s="142"/>
      <c r="AN94" s="142"/>
      <c r="AO94" s="142"/>
      <c r="AP94" s="142"/>
      <c r="AQ94" s="142"/>
      <c r="AR94" s="142"/>
      <c r="AS94" s="142"/>
      <c r="AT94" s="142"/>
      <c r="AU94" s="142"/>
      <c r="AV94" s="142"/>
      <c r="AW94" s="142"/>
      <c r="AX94" s="142"/>
      <c r="AY94" s="142"/>
      <c r="AZ94" s="143"/>
      <c r="BA94" s="141"/>
      <c r="BB94" s="141"/>
      <c r="BC94" s="94"/>
    </row>
    <row r="95" spans="1:55" s="130" customFormat="1" ht="31.5" x14ac:dyDescent="0.25">
      <c r="A95" s="384"/>
      <c r="B95" s="387"/>
      <c r="C95" s="387"/>
      <c r="D95" s="390"/>
      <c r="E95" s="426"/>
      <c r="F95" s="431"/>
      <c r="G95" s="390"/>
      <c r="H95" s="132" t="s">
        <v>20</v>
      </c>
      <c r="I95" s="133">
        <v>58040</v>
      </c>
      <c r="J95" s="133">
        <v>0</v>
      </c>
      <c r="K95" s="405"/>
      <c r="L95" s="423"/>
      <c r="M95" s="420"/>
      <c r="N95" s="141"/>
      <c r="O95" s="141"/>
      <c r="P95" s="142"/>
      <c r="Q95" s="142"/>
      <c r="R95" s="142"/>
      <c r="S95" s="142"/>
      <c r="T95" s="142"/>
      <c r="U95" s="142"/>
      <c r="V95" s="142"/>
      <c r="W95" s="142"/>
      <c r="X95" s="142"/>
      <c r="Y95" s="142"/>
      <c r="Z95" s="142"/>
      <c r="AA95" s="142"/>
      <c r="AB95" s="142"/>
      <c r="AC95" s="142"/>
      <c r="AD95" s="142"/>
      <c r="AE95" s="142"/>
      <c r="AF95" s="142"/>
      <c r="AG95" s="142"/>
      <c r="AH95" s="141"/>
      <c r="AI95" s="142"/>
      <c r="AJ95" s="142"/>
      <c r="AK95" s="142"/>
      <c r="AL95" s="142"/>
      <c r="AM95" s="142"/>
      <c r="AN95" s="142"/>
      <c r="AO95" s="142"/>
      <c r="AP95" s="142"/>
      <c r="AQ95" s="142"/>
      <c r="AR95" s="142"/>
      <c r="AS95" s="142"/>
      <c r="AT95" s="142"/>
      <c r="AU95" s="142"/>
      <c r="AV95" s="142"/>
      <c r="AW95" s="142"/>
      <c r="AX95" s="142"/>
      <c r="AY95" s="142"/>
      <c r="AZ95" s="143"/>
      <c r="BA95" s="141"/>
      <c r="BB95" s="141"/>
      <c r="BC95" s="94"/>
    </row>
    <row r="96" spans="1:55" s="130" customFormat="1" ht="15.75" customHeight="1" x14ac:dyDescent="0.25">
      <c r="A96" s="382" t="s">
        <v>167</v>
      </c>
      <c r="B96" s="385" t="s">
        <v>168</v>
      </c>
      <c r="C96" s="385" t="s">
        <v>331</v>
      </c>
      <c r="D96" s="388" t="s">
        <v>336</v>
      </c>
      <c r="E96" s="424">
        <v>1474</v>
      </c>
      <c r="F96" s="429" t="s">
        <v>239</v>
      </c>
      <c r="G96" s="388" t="s">
        <v>382</v>
      </c>
      <c r="H96" s="132" t="s">
        <v>17</v>
      </c>
      <c r="I96" s="140">
        <f>I99</f>
        <v>1850</v>
      </c>
      <c r="J96" s="140">
        <f>J99</f>
        <v>0</v>
      </c>
      <c r="K96" s="403" t="s">
        <v>61</v>
      </c>
      <c r="L96" s="421" t="s">
        <v>378</v>
      </c>
      <c r="M96" s="418" t="s">
        <v>334</v>
      </c>
      <c r="N96" s="141"/>
      <c r="O96" s="141"/>
      <c r="P96" s="142"/>
      <c r="Q96" s="142"/>
      <c r="R96" s="142"/>
      <c r="S96" s="142"/>
      <c r="T96" s="142"/>
      <c r="U96" s="142"/>
      <c r="V96" s="142"/>
      <c r="W96" s="142"/>
      <c r="X96" s="142"/>
      <c r="Y96" s="142"/>
      <c r="Z96" s="142"/>
      <c r="AA96" s="142"/>
      <c r="AB96" s="142"/>
      <c r="AC96" s="142"/>
      <c r="AD96" s="142"/>
      <c r="AE96" s="142"/>
      <c r="AF96" s="142"/>
      <c r="AG96" s="142"/>
      <c r="AH96" s="141"/>
      <c r="AI96" s="142"/>
      <c r="AJ96" s="142"/>
      <c r="AK96" s="142"/>
      <c r="AL96" s="142"/>
      <c r="AM96" s="142"/>
      <c r="AN96" s="142"/>
      <c r="AO96" s="142"/>
      <c r="AP96" s="142"/>
      <c r="AQ96" s="142"/>
      <c r="AR96" s="142"/>
      <c r="AS96" s="142"/>
      <c r="AT96" s="142"/>
      <c r="AU96" s="142"/>
      <c r="AV96" s="142"/>
      <c r="AW96" s="142"/>
      <c r="AX96" s="142"/>
      <c r="AY96" s="142"/>
      <c r="AZ96" s="143"/>
      <c r="BA96" s="141"/>
      <c r="BB96" s="141"/>
      <c r="BC96" s="94"/>
    </row>
    <row r="97" spans="1:117" s="130" customFormat="1" ht="15.75" x14ac:dyDescent="0.25">
      <c r="A97" s="383"/>
      <c r="B97" s="386"/>
      <c r="C97" s="386"/>
      <c r="D97" s="389"/>
      <c r="E97" s="425"/>
      <c r="F97" s="430"/>
      <c r="G97" s="389"/>
      <c r="H97" s="132" t="s">
        <v>18</v>
      </c>
      <c r="I97" s="133">
        <v>0</v>
      </c>
      <c r="J97" s="133">
        <v>0</v>
      </c>
      <c r="K97" s="404"/>
      <c r="L97" s="422"/>
      <c r="M97" s="419"/>
      <c r="N97" s="141"/>
      <c r="O97" s="141"/>
      <c r="P97" s="142"/>
      <c r="Q97" s="142"/>
      <c r="R97" s="142"/>
      <c r="S97" s="142"/>
      <c r="T97" s="142"/>
      <c r="U97" s="142"/>
      <c r="V97" s="142"/>
      <c r="W97" s="142"/>
      <c r="X97" s="142"/>
      <c r="Y97" s="142"/>
      <c r="Z97" s="142"/>
      <c r="AA97" s="142"/>
      <c r="AB97" s="142"/>
      <c r="AC97" s="142"/>
      <c r="AD97" s="142"/>
      <c r="AE97" s="142"/>
      <c r="AF97" s="142"/>
      <c r="AG97" s="142"/>
      <c r="AH97" s="141"/>
      <c r="AI97" s="142"/>
      <c r="AJ97" s="142"/>
      <c r="AK97" s="142"/>
      <c r="AL97" s="142"/>
      <c r="AM97" s="142"/>
      <c r="AN97" s="142"/>
      <c r="AO97" s="142"/>
      <c r="AP97" s="142"/>
      <c r="AQ97" s="142"/>
      <c r="AR97" s="142"/>
      <c r="AS97" s="142"/>
      <c r="AT97" s="142"/>
      <c r="AU97" s="142"/>
      <c r="AV97" s="142"/>
      <c r="AW97" s="142"/>
      <c r="AX97" s="142"/>
      <c r="AY97" s="142"/>
      <c r="AZ97" s="143"/>
      <c r="BA97" s="141"/>
      <c r="BB97" s="141"/>
      <c r="BC97" s="94"/>
    </row>
    <row r="98" spans="1:117" s="130" customFormat="1" ht="15.75" x14ac:dyDescent="0.25">
      <c r="A98" s="383"/>
      <c r="B98" s="386"/>
      <c r="C98" s="386"/>
      <c r="D98" s="389"/>
      <c r="E98" s="425"/>
      <c r="F98" s="430"/>
      <c r="G98" s="389"/>
      <c r="H98" s="132" t="s">
        <v>19</v>
      </c>
      <c r="I98" s="133">
        <v>0</v>
      </c>
      <c r="J98" s="133">
        <v>0</v>
      </c>
      <c r="K98" s="404"/>
      <c r="L98" s="422"/>
      <c r="M98" s="419"/>
      <c r="N98" s="141"/>
      <c r="O98" s="141"/>
      <c r="P98" s="142"/>
      <c r="Q98" s="142"/>
      <c r="R98" s="142"/>
      <c r="S98" s="142"/>
      <c r="T98" s="142"/>
      <c r="U98" s="142"/>
      <c r="V98" s="142"/>
      <c r="W98" s="142"/>
      <c r="X98" s="142"/>
      <c r="Y98" s="142"/>
      <c r="Z98" s="142"/>
      <c r="AA98" s="142"/>
      <c r="AB98" s="142"/>
      <c r="AC98" s="142"/>
      <c r="AD98" s="142"/>
      <c r="AE98" s="142"/>
      <c r="AF98" s="142"/>
      <c r="AG98" s="142"/>
      <c r="AH98" s="141"/>
      <c r="AI98" s="142"/>
      <c r="AJ98" s="142"/>
      <c r="AK98" s="142"/>
      <c r="AL98" s="142"/>
      <c r="AM98" s="142"/>
      <c r="AN98" s="142"/>
      <c r="AO98" s="142"/>
      <c r="AP98" s="142"/>
      <c r="AQ98" s="142"/>
      <c r="AR98" s="142"/>
      <c r="AS98" s="142"/>
      <c r="AT98" s="142"/>
      <c r="AU98" s="142"/>
      <c r="AV98" s="142"/>
      <c r="AW98" s="142"/>
      <c r="AX98" s="142"/>
      <c r="AY98" s="142"/>
      <c r="AZ98" s="143"/>
      <c r="BA98" s="141"/>
      <c r="BB98" s="141"/>
      <c r="BC98" s="94"/>
    </row>
    <row r="99" spans="1:117" s="130" customFormat="1" ht="31.5" x14ac:dyDescent="0.25">
      <c r="A99" s="384"/>
      <c r="B99" s="387"/>
      <c r="C99" s="387"/>
      <c r="D99" s="390"/>
      <c r="E99" s="426"/>
      <c r="F99" s="431"/>
      <c r="G99" s="390"/>
      <c r="H99" s="132" t="s">
        <v>20</v>
      </c>
      <c r="I99" s="133">
        <v>1850</v>
      </c>
      <c r="J99" s="133">
        <v>0</v>
      </c>
      <c r="K99" s="405"/>
      <c r="L99" s="423"/>
      <c r="M99" s="420"/>
      <c r="N99" s="141"/>
      <c r="O99" s="141"/>
      <c r="P99" s="142"/>
      <c r="Q99" s="142"/>
      <c r="R99" s="142"/>
      <c r="S99" s="142"/>
      <c r="T99" s="142"/>
      <c r="U99" s="142"/>
      <c r="V99" s="142"/>
      <c r="W99" s="142"/>
      <c r="X99" s="142"/>
      <c r="Y99" s="142"/>
      <c r="Z99" s="142"/>
      <c r="AA99" s="142"/>
      <c r="AB99" s="142"/>
      <c r="AC99" s="142"/>
      <c r="AD99" s="142"/>
      <c r="AE99" s="142"/>
      <c r="AF99" s="142"/>
      <c r="AG99" s="142"/>
      <c r="AH99" s="141"/>
      <c r="AI99" s="142"/>
      <c r="AJ99" s="142"/>
      <c r="AK99" s="142"/>
      <c r="AL99" s="142"/>
      <c r="AM99" s="142"/>
      <c r="AN99" s="142"/>
      <c r="AO99" s="142"/>
      <c r="AP99" s="142"/>
      <c r="AQ99" s="142"/>
      <c r="AR99" s="142"/>
      <c r="AS99" s="142"/>
      <c r="AT99" s="142"/>
      <c r="AU99" s="142"/>
      <c r="AV99" s="142"/>
      <c r="AW99" s="142"/>
      <c r="AX99" s="142"/>
      <c r="AY99" s="142"/>
      <c r="AZ99" s="143"/>
      <c r="BA99" s="141"/>
      <c r="BB99" s="141"/>
      <c r="BC99" s="94"/>
    </row>
    <row r="100" spans="1:117" s="88" customFormat="1" ht="15.75" customHeight="1" x14ac:dyDescent="0.25">
      <c r="A100" s="432" t="s">
        <v>169</v>
      </c>
      <c r="B100" s="435" t="s">
        <v>170</v>
      </c>
      <c r="C100" s="385" t="s">
        <v>331</v>
      </c>
      <c r="D100" s="388" t="s">
        <v>336</v>
      </c>
      <c r="E100" s="424">
        <v>80</v>
      </c>
      <c r="F100" s="429">
        <v>2024</v>
      </c>
      <c r="G100" s="388" t="s">
        <v>74</v>
      </c>
      <c r="H100" s="132" t="s">
        <v>17</v>
      </c>
      <c r="I100" s="140">
        <f>I103</f>
        <v>10660</v>
      </c>
      <c r="J100" s="140">
        <f>J103</f>
        <v>0</v>
      </c>
      <c r="K100" s="403" t="s">
        <v>61</v>
      </c>
      <c r="L100" s="418" t="s">
        <v>373</v>
      </c>
      <c r="M100" s="418" t="s">
        <v>334</v>
      </c>
      <c r="N100" s="145"/>
      <c r="O100" s="145"/>
      <c r="P100" s="146"/>
      <c r="Q100" s="146"/>
      <c r="R100" s="146"/>
      <c r="S100" s="146"/>
      <c r="T100" s="146"/>
      <c r="U100" s="146"/>
      <c r="V100" s="146"/>
      <c r="W100" s="146"/>
      <c r="X100" s="146"/>
      <c r="Y100" s="146"/>
      <c r="Z100" s="146"/>
      <c r="AA100" s="146"/>
      <c r="AB100" s="146"/>
      <c r="AC100" s="146"/>
      <c r="AD100" s="146"/>
      <c r="AE100" s="146"/>
      <c r="AF100" s="146"/>
      <c r="AG100" s="146"/>
      <c r="AH100" s="145"/>
      <c r="AI100" s="146"/>
      <c r="AJ100" s="146"/>
      <c r="AK100" s="146"/>
      <c r="AL100" s="146"/>
      <c r="AM100" s="146"/>
      <c r="AN100" s="146"/>
      <c r="AO100" s="146"/>
      <c r="AP100" s="146"/>
      <c r="AQ100" s="146"/>
      <c r="AR100" s="146"/>
      <c r="AS100" s="146"/>
      <c r="AT100" s="146"/>
      <c r="AU100" s="146"/>
      <c r="AV100" s="146"/>
      <c r="AW100" s="146"/>
      <c r="AX100" s="146"/>
      <c r="AY100" s="146"/>
      <c r="AZ100" s="147"/>
      <c r="BA100" s="145"/>
      <c r="BB100" s="145"/>
      <c r="BC100" s="148"/>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row>
    <row r="101" spans="1:117" s="88" customFormat="1" ht="15.75" x14ac:dyDescent="0.25">
      <c r="A101" s="433"/>
      <c r="B101" s="436"/>
      <c r="C101" s="386"/>
      <c r="D101" s="389"/>
      <c r="E101" s="425"/>
      <c r="F101" s="430"/>
      <c r="G101" s="389"/>
      <c r="H101" s="132" t="s">
        <v>18</v>
      </c>
      <c r="I101" s="133">
        <v>0</v>
      </c>
      <c r="J101" s="133">
        <v>0</v>
      </c>
      <c r="K101" s="404"/>
      <c r="L101" s="419"/>
      <c r="M101" s="419"/>
      <c r="N101" s="145"/>
      <c r="O101" s="145"/>
      <c r="P101" s="146"/>
      <c r="Q101" s="146"/>
      <c r="R101" s="146"/>
      <c r="S101" s="146"/>
      <c r="T101" s="146"/>
      <c r="U101" s="146"/>
      <c r="V101" s="146"/>
      <c r="W101" s="146"/>
      <c r="X101" s="146"/>
      <c r="Y101" s="146"/>
      <c r="Z101" s="146"/>
      <c r="AA101" s="146"/>
      <c r="AB101" s="146"/>
      <c r="AC101" s="146"/>
      <c r="AD101" s="146"/>
      <c r="AE101" s="146"/>
      <c r="AF101" s="146"/>
      <c r="AG101" s="146"/>
      <c r="AH101" s="145"/>
      <c r="AI101" s="146"/>
      <c r="AJ101" s="146"/>
      <c r="AK101" s="146"/>
      <c r="AL101" s="146"/>
      <c r="AM101" s="146"/>
      <c r="AN101" s="146"/>
      <c r="AO101" s="146"/>
      <c r="AP101" s="146"/>
      <c r="AQ101" s="146"/>
      <c r="AR101" s="146"/>
      <c r="AS101" s="146"/>
      <c r="AT101" s="146"/>
      <c r="AU101" s="146"/>
      <c r="AV101" s="146"/>
      <c r="AW101" s="146"/>
      <c r="AX101" s="146"/>
      <c r="AY101" s="146"/>
      <c r="AZ101" s="147"/>
      <c r="BA101" s="145"/>
      <c r="BB101" s="145"/>
      <c r="BC101" s="148"/>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row>
    <row r="102" spans="1:117" s="88" customFormat="1" ht="15.75" x14ac:dyDescent="0.25">
      <c r="A102" s="433"/>
      <c r="B102" s="436"/>
      <c r="C102" s="386"/>
      <c r="D102" s="389"/>
      <c r="E102" s="425"/>
      <c r="F102" s="430"/>
      <c r="G102" s="389"/>
      <c r="H102" s="132" t="s">
        <v>19</v>
      </c>
      <c r="I102" s="133">
        <v>0</v>
      </c>
      <c r="J102" s="133">
        <v>0</v>
      </c>
      <c r="K102" s="404"/>
      <c r="L102" s="419"/>
      <c r="M102" s="419"/>
      <c r="N102" s="145"/>
      <c r="O102" s="145"/>
      <c r="P102" s="146"/>
      <c r="Q102" s="146"/>
      <c r="R102" s="146"/>
      <c r="S102" s="146"/>
      <c r="T102" s="146"/>
      <c r="U102" s="146"/>
      <c r="V102" s="146"/>
      <c r="W102" s="146"/>
      <c r="X102" s="146"/>
      <c r="Y102" s="146"/>
      <c r="Z102" s="146"/>
      <c r="AA102" s="146"/>
      <c r="AB102" s="146"/>
      <c r="AC102" s="146"/>
      <c r="AD102" s="146"/>
      <c r="AE102" s="146"/>
      <c r="AF102" s="146"/>
      <c r="AG102" s="146"/>
      <c r="AH102" s="145"/>
      <c r="AI102" s="146"/>
      <c r="AJ102" s="146"/>
      <c r="AK102" s="146"/>
      <c r="AL102" s="146"/>
      <c r="AM102" s="146"/>
      <c r="AN102" s="146"/>
      <c r="AO102" s="146"/>
      <c r="AP102" s="146"/>
      <c r="AQ102" s="146"/>
      <c r="AR102" s="146"/>
      <c r="AS102" s="146"/>
      <c r="AT102" s="146"/>
      <c r="AU102" s="146"/>
      <c r="AV102" s="146"/>
      <c r="AW102" s="146"/>
      <c r="AX102" s="146"/>
      <c r="AY102" s="146"/>
      <c r="AZ102" s="147"/>
      <c r="BA102" s="145"/>
      <c r="BB102" s="145"/>
      <c r="BC102" s="148"/>
      <c r="BZ102" s="130"/>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row>
    <row r="103" spans="1:117" s="88" customFormat="1" ht="31.5" x14ac:dyDescent="0.25">
      <c r="A103" s="434"/>
      <c r="B103" s="437"/>
      <c r="C103" s="387"/>
      <c r="D103" s="390"/>
      <c r="E103" s="426"/>
      <c r="F103" s="431"/>
      <c r="G103" s="390"/>
      <c r="H103" s="132" t="s">
        <v>20</v>
      </c>
      <c r="I103" s="133">
        <v>10660</v>
      </c>
      <c r="J103" s="133">
        <v>0</v>
      </c>
      <c r="K103" s="405"/>
      <c r="L103" s="420"/>
      <c r="M103" s="420"/>
      <c r="N103" s="145"/>
      <c r="O103" s="145"/>
      <c r="P103" s="146"/>
      <c r="Q103" s="146"/>
      <c r="R103" s="146"/>
      <c r="S103" s="146"/>
      <c r="T103" s="146"/>
      <c r="U103" s="146"/>
      <c r="V103" s="146"/>
      <c r="W103" s="146"/>
      <c r="X103" s="146"/>
      <c r="Y103" s="146"/>
      <c r="Z103" s="146"/>
      <c r="AA103" s="146"/>
      <c r="AB103" s="146"/>
      <c r="AC103" s="146"/>
      <c r="AD103" s="146"/>
      <c r="AE103" s="146"/>
      <c r="AF103" s="146"/>
      <c r="AG103" s="146"/>
      <c r="AH103" s="145"/>
      <c r="AI103" s="146"/>
      <c r="AJ103" s="146"/>
      <c r="AK103" s="146"/>
      <c r="AL103" s="146"/>
      <c r="AM103" s="146"/>
      <c r="AN103" s="146"/>
      <c r="AO103" s="146"/>
      <c r="AP103" s="146"/>
      <c r="AQ103" s="146"/>
      <c r="AR103" s="146"/>
      <c r="AS103" s="146"/>
      <c r="AT103" s="146"/>
      <c r="AU103" s="146"/>
      <c r="AV103" s="146"/>
      <c r="AW103" s="146"/>
      <c r="AX103" s="146"/>
      <c r="AY103" s="146"/>
      <c r="AZ103" s="147"/>
      <c r="BA103" s="145"/>
      <c r="BB103" s="145"/>
      <c r="BC103" s="148"/>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row>
    <row r="104" spans="1:117" s="88" customFormat="1" ht="15.75" customHeight="1" x14ac:dyDescent="0.25">
      <c r="A104" s="382" t="s">
        <v>171</v>
      </c>
      <c r="B104" s="385" t="s">
        <v>172</v>
      </c>
      <c r="C104" s="385" t="s">
        <v>331</v>
      </c>
      <c r="D104" s="388" t="s">
        <v>336</v>
      </c>
      <c r="E104" s="424">
        <v>160</v>
      </c>
      <c r="F104" s="429">
        <v>2024</v>
      </c>
      <c r="G104" s="388" t="s">
        <v>74</v>
      </c>
      <c r="H104" s="132" t="s">
        <v>17</v>
      </c>
      <c r="I104" s="140">
        <f>I107</f>
        <v>15370</v>
      </c>
      <c r="J104" s="140">
        <f>J107</f>
        <v>0</v>
      </c>
      <c r="K104" s="403" t="s">
        <v>61</v>
      </c>
      <c r="L104" s="418" t="s">
        <v>373</v>
      </c>
      <c r="M104" s="418" t="s">
        <v>334</v>
      </c>
      <c r="N104" s="145"/>
      <c r="O104" s="145"/>
      <c r="P104" s="146"/>
      <c r="Q104" s="146"/>
      <c r="R104" s="146"/>
      <c r="S104" s="146"/>
      <c r="T104" s="146"/>
      <c r="U104" s="146"/>
      <c r="V104" s="146"/>
      <c r="W104" s="146"/>
      <c r="X104" s="146"/>
      <c r="Y104" s="146"/>
      <c r="Z104" s="146"/>
      <c r="AA104" s="146"/>
      <c r="AB104" s="146"/>
      <c r="AC104" s="146"/>
      <c r="AD104" s="146"/>
      <c r="AE104" s="146"/>
      <c r="AF104" s="146"/>
      <c r="AG104" s="146"/>
      <c r="AH104" s="145"/>
      <c r="AI104" s="146"/>
      <c r="AJ104" s="146"/>
      <c r="AK104" s="146"/>
      <c r="AL104" s="146"/>
      <c r="AM104" s="146"/>
      <c r="AN104" s="146"/>
      <c r="AO104" s="146"/>
      <c r="AP104" s="146"/>
      <c r="AQ104" s="146"/>
      <c r="AR104" s="146"/>
      <c r="AS104" s="146"/>
      <c r="AT104" s="146"/>
      <c r="AU104" s="146"/>
      <c r="AV104" s="146"/>
      <c r="AW104" s="146"/>
      <c r="AX104" s="146"/>
      <c r="AY104" s="146"/>
      <c r="AZ104" s="147"/>
      <c r="BA104" s="145"/>
      <c r="BB104" s="145"/>
      <c r="BC104" s="148"/>
      <c r="BZ104" s="130"/>
      <c r="CA104" s="130"/>
      <c r="CB104" s="130"/>
      <c r="CC104" s="130"/>
      <c r="CD104" s="130"/>
      <c r="CE104" s="130"/>
      <c r="CF104" s="130"/>
      <c r="CG104" s="130"/>
      <c r="CH104" s="130"/>
      <c r="CI104" s="130"/>
      <c r="CJ104" s="130"/>
      <c r="CK104" s="130"/>
      <c r="CL104" s="130"/>
      <c r="CM104" s="130"/>
      <c r="CN104" s="130"/>
      <c r="CO104" s="130"/>
      <c r="CP104" s="130"/>
      <c r="CQ104" s="130"/>
      <c r="CR104" s="130"/>
      <c r="CS104" s="130"/>
      <c r="CT104" s="130"/>
      <c r="CU104" s="130"/>
      <c r="CV104" s="130"/>
      <c r="CW104" s="130"/>
      <c r="CX104" s="130"/>
      <c r="CY104" s="130"/>
      <c r="CZ104" s="130"/>
      <c r="DA104" s="130"/>
      <c r="DB104" s="130"/>
      <c r="DC104" s="130"/>
      <c r="DD104" s="130"/>
      <c r="DE104" s="130"/>
      <c r="DF104" s="130"/>
      <c r="DG104" s="130"/>
      <c r="DH104" s="130"/>
      <c r="DI104" s="130"/>
      <c r="DJ104" s="130"/>
      <c r="DK104" s="130"/>
      <c r="DL104" s="130"/>
      <c r="DM104" s="130"/>
    </row>
    <row r="105" spans="1:117" s="88" customFormat="1" ht="15.75" x14ac:dyDescent="0.25">
      <c r="A105" s="383"/>
      <c r="B105" s="386"/>
      <c r="C105" s="386"/>
      <c r="D105" s="389"/>
      <c r="E105" s="425"/>
      <c r="F105" s="430"/>
      <c r="G105" s="389"/>
      <c r="H105" s="132" t="s">
        <v>18</v>
      </c>
      <c r="I105" s="133">
        <v>0</v>
      </c>
      <c r="J105" s="133">
        <v>0</v>
      </c>
      <c r="K105" s="404"/>
      <c r="L105" s="419"/>
      <c r="M105" s="419"/>
      <c r="N105" s="145"/>
      <c r="O105" s="145"/>
      <c r="P105" s="146"/>
      <c r="Q105" s="146"/>
      <c r="R105" s="146"/>
      <c r="S105" s="146"/>
      <c r="T105" s="146"/>
      <c r="U105" s="146"/>
      <c r="V105" s="146"/>
      <c r="W105" s="146"/>
      <c r="X105" s="146"/>
      <c r="Y105" s="146"/>
      <c r="Z105" s="146"/>
      <c r="AA105" s="146"/>
      <c r="AB105" s="146"/>
      <c r="AC105" s="146"/>
      <c r="AD105" s="146"/>
      <c r="AE105" s="146"/>
      <c r="AF105" s="146"/>
      <c r="AG105" s="146"/>
      <c r="AH105" s="145"/>
      <c r="AI105" s="146"/>
      <c r="AJ105" s="146"/>
      <c r="AK105" s="146"/>
      <c r="AL105" s="146"/>
      <c r="AM105" s="146"/>
      <c r="AN105" s="146"/>
      <c r="AO105" s="146"/>
      <c r="AP105" s="146"/>
      <c r="AQ105" s="146"/>
      <c r="AR105" s="146"/>
      <c r="AS105" s="146"/>
      <c r="AT105" s="146"/>
      <c r="AU105" s="146"/>
      <c r="AV105" s="146"/>
      <c r="AW105" s="146"/>
      <c r="AX105" s="146"/>
      <c r="AY105" s="146"/>
      <c r="AZ105" s="147"/>
      <c r="BA105" s="145"/>
      <c r="BB105" s="145"/>
      <c r="BC105" s="148"/>
      <c r="BZ105" s="130"/>
      <c r="CA105" s="130"/>
      <c r="CB105" s="130"/>
      <c r="CC105" s="130"/>
      <c r="CD105" s="130"/>
      <c r="CE105" s="130"/>
      <c r="CF105" s="130"/>
      <c r="CG105" s="130"/>
      <c r="CH105" s="130"/>
      <c r="CI105" s="130"/>
      <c r="CJ105" s="130"/>
      <c r="CK105" s="130"/>
      <c r="CL105" s="130"/>
      <c r="CM105" s="130"/>
      <c r="CN105" s="130"/>
      <c r="CO105" s="130"/>
      <c r="CP105" s="130"/>
      <c r="CQ105" s="130"/>
      <c r="CR105" s="130"/>
      <c r="CS105" s="130"/>
      <c r="CT105" s="130"/>
      <c r="CU105" s="130"/>
      <c r="CV105" s="130"/>
      <c r="CW105" s="130"/>
      <c r="CX105" s="130"/>
      <c r="CY105" s="130"/>
      <c r="CZ105" s="130"/>
      <c r="DA105" s="130"/>
      <c r="DB105" s="130"/>
      <c r="DC105" s="130"/>
      <c r="DD105" s="130"/>
      <c r="DE105" s="130"/>
      <c r="DF105" s="130"/>
      <c r="DG105" s="130"/>
      <c r="DH105" s="130"/>
      <c r="DI105" s="130"/>
      <c r="DJ105" s="130"/>
      <c r="DK105" s="130"/>
      <c r="DL105" s="130"/>
      <c r="DM105" s="130"/>
    </row>
    <row r="106" spans="1:117" s="88" customFormat="1" ht="15.75" x14ac:dyDescent="0.25">
      <c r="A106" s="383"/>
      <c r="B106" s="386"/>
      <c r="C106" s="386"/>
      <c r="D106" s="389"/>
      <c r="E106" s="425"/>
      <c r="F106" s="430"/>
      <c r="G106" s="389"/>
      <c r="H106" s="132" t="s">
        <v>19</v>
      </c>
      <c r="I106" s="133">
        <v>0</v>
      </c>
      <c r="J106" s="133">
        <v>0</v>
      </c>
      <c r="K106" s="404"/>
      <c r="L106" s="419"/>
      <c r="M106" s="419"/>
      <c r="N106" s="145"/>
      <c r="O106" s="145"/>
      <c r="P106" s="146"/>
      <c r="Q106" s="146"/>
      <c r="R106" s="146"/>
      <c r="S106" s="146"/>
      <c r="T106" s="146"/>
      <c r="U106" s="146"/>
      <c r="V106" s="146"/>
      <c r="W106" s="146"/>
      <c r="X106" s="146"/>
      <c r="Y106" s="146"/>
      <c r="Z106" s="146"/>
      <c r="AA106" s="146"/>
      <c r="AB106" s="146"/>
      <c r="AC106" s="146"/>
      <c r="AD106" s="146"/>
      <c r="AE106" s="146"/>
      <c r="AF106" s="146"/>
      <c r="AG106" s="146"/>
      <c r="AH106" s="145"/>
      <c r="AI106" s="146"/>
      <c r="AJ106" s="146"/>
      <c r="AK106" s="146"/>
      <c r="AL106" s="146"/>
      <c r="AM106" s="146"/>
      <c r="AN106" s="146"/>
      <c r="AO106" s="146"/>
      <c r="AP106" s="146"/>
      <c r="AQ106" s="146"/>
      <c r="AR106" s="146"/>
      <c r="AS106" s="146"/>
      <c r="AT106" s="146"/>
      <c r="AU106" s="146"/>
      <c r="AV106" s="146"/>
      <c r="AW106" s="146"/>
      <c r="AX106" s="146"/>
      <c r="AY106" s="146"/>
      <c r="AZ106" s="147"/>
      <c r="BA106" s="145"/>
      <c r="BB106" s="145"/>
      <c r="BC106" s="148"/>
      <c r="BZ106" s="130"/>
      <c r="CA106" s="130"/>
      <c r="CB106" s="130"/>
      <c r="CC106" s="130"/>
      <c r="CD106" s="130"/>
      <c r="CE106" s="130"/>
      <c r="CF106" s="130"/>
      <c r="CG106" s="130"/>
      <c r="CH106" s="130"/>
      <c r="CI106" s="130"/>
      <c r="CJ106" s="130"/>
      <c r="CK106" s="130"/>
      <c r="CL106" s="130"/>
      <c r="CM106" s="130"/>
      <c r="CN106" s="130"/>
      <c r="CO106" s="130"/>
      <c r="CP106" s="130"/>
      <c r="CQ106" s="130"/>
      <c r="CR106" s="130"/>
      <c r="CS106" s="130"/>
      <c r="CT106" s="130"/>
      <c r="CU106" s="130"/>
      <c r="CV106" s="130"/>
      <c r="CW106" s="130"/>
      <c r="CX106" s="130"/>
      <c r="CY106" s="130"/>
      <c r="CZ106" s="130"/>
      <c r="DA106" s="130"/>
      <c r="DB106" s="130"/>
      <c r="DC106" s="130"/>
      <c r="DD106" s="130"/>
      <c r="DE106" s="130"/>
      <c r="DF106" s="130"/>
      <c r="DG106" s="130"/>
      <c r="DH106" s="130"/>
      <c r="DI106" s="130"/>
      <c r="DJ106" s="130"/>
      <c r="DK106" s="130"/>
      <c r="DL106" s="130"/>
      <c r="DM106" s="130"/>
    </row>
    <row r="107" spans="1:117" s="88" customFormat="1" ht="31.5" x14ac:dyDescent="0.25">
      <c r="A107" s="384"/>
      <c r="B107" s="387"/>
      <c r="C107" s="387"/>
      <c r="D107" s="390"/>
      <c r="E107" s="426"/>
      <c r="F107" s="431"/>
      <c r="G107" s="390"/>
      <c r="H107" s="132" t="s">
        <v>20</v>
      </c>
      <c r="I107" s="133">
        <v>15370</v>
      </c>
      <c r="J107" s="133">
        <v>0</v>
      </c>
      <c r="K107" s="405"/>
      <c r="L107" s="420"/>
      <c r="M107" s="420"/>
      <c r="N107" s="145"/>
      <c r="O107" s="145"/>
      <c r="P107" s="146"/>
      <c r="Q107" s="146"/>
      <c r="R107" s="146"/>
      <c r="S107" s="146"/>
      <c r="T107" s="146"/>
      <c r="U107" s="146"/>
      <c r="V107" s="146"/>
      <c r="W107" s="146"/>
      <c r="X107" s="146"/>
      <c r="Y107" s="146"/>
      <c r="Z107" s="146"/>
      <c r="AA107" s="146"/>
      <c r="AB107" s="146"/>
      <c r="AC107" s="146"/>
      <c r="AD107" s="146"/>
      <c r="AE107" s="146"/>
      <c r="AF107" s="146"/>
      <c r="AG107" s="146"/>
      <c r="AH107" s="145"/>
      <c r="AI107" s="146"/>
      <c r="AJ107" s="146"/>
      <c r="AK107" s="146"/>
      <c r="AL107" s="146"/>
      <c r="AM107" s="146"/>
      <c r="AN107" s="146"/>
      <c r="AO107" s="146"/>
      <c r="AP107" s="146"/>
      <c r="AQ107" s="146"/>
      <c r="AR107" s="146"/>
      <c r="AS107" s="146"/>
      <c r="AT107" s="146"/>
      <c r="AU107" s="146"/>
      <c r="AV107" s="146"/>
      <c r="AW107" s="146"/>
      <c r="AX107" s="146"/>
      <c r="AY107" s="146"/>
      <c r="AZ107" s="147"/>
      <c r="BA107" s="145"/>
      <c r="BB107" s="145"/>
      <c r="BC107" s="148"/>
      <c r="BZ107" s="130"/>
      <c r="CA107" s="130"/>
      <c r="CB107" s="130"/>
      <c r="CC107" s="130"/>
      <c r="CD107" s="130"/>
      <c r="CE107" s="130"/>
      <c r="CF107" s="130"/>
      <c r="CG107" s="130"/>
      <c r="CH107" s="130"/>
      <c r="CI107" s="130"/>
      <c r="CJ107" s="130"/>
      <c r="CK107" s="130"/>
      <c r="CL107" s="130"/>
      <c r="CM107" s="130"/>
      <c r="CN107" s="130"/>
      <c r="CO107" s="130"/>
      <c r="CP107" s="130"/>
      <c r="CQ107" s="130"/>
      <c r="CR107" s="130"/>
      <c r="CS107" s="130"/>
      <c r="CT107" s="130"/>
      <c r="CU107" s="130"/>
      <c r="CV107" s="130"/>
      <c r="CW107" s="130"/>
      <c r="CX107" s="130"/>
      <c r="CY107" s="130"/>
      <c r="CZ107" s="130"/>
      <c r="DA107" s="130"/>
      <c r="DB107" s="130"/>
      <c r="DC107" s="130"/>
      <c r="DD107" s="130"/>
      <c r="DE107" s="130"/>
      <c r="DF107" s="130"/>
      <c r="DG107" s="130"/>
      <c r="DH107" s="130"/>
      <c r="DI107" s="130"/>
      <c r="DJ107" s="130"/>
      <c r="DK107" s="130"/>
      <c r="DL107" s="130"/>
      <c r="DM107" s="130"/>
    </row>
    <row r="108" spans="1:117" s="88" customFormat="1" ht="15.75" customHeight="1" x14ac:dyDescent="0.25">
      <c r="A108" s="382" t="s">
        <v>173</v>
      </c>
      <c r="B108" s="385" t="s">
        <v>174</v>
      </c>
      <c r="C108" s="385" t="s">
        <v>331</v>
      </c>
      <c r="D108" s="388" t="s">
        <v>336</v>
      </c>
      <c r="E108" s="424">
        <v>66</v>
      </c>
      <c r="F108" s="429">
        <v>2024</v>
      </c>
      <c r="G108" s="388" t="s">
        <v>74</v>
      </c>
      <c r="H108" s="132" t="s">
        <v>17</v>
      </c>
      <c r="I108" s="140">
        <f>I111</f>
        <v>7260</v>
      </c>
      <c r="J108" s="140">
        <f>J111</f>
        <v>0</v>
      </c>
      <c r="K108" s="403" t="s">
        <v>61</v>
      </c>
      <c r="L108" s="418" t="s">
        <v>373</v>
      </c>
      <c r="M108" s="418" t="s">
        <v>334</v>
      </c>
      <c r="N108" s="145"/>
      <c r="O108" s="145"/>
      <c r="P108" s="146"/>
      <c r="Q108" s="146"/>
      <c r="R108" s="146"/>
      <c r="S108" s="146"/>
      <c r="T108" s="146"/>
      <c r="U108" s="146"/>
      <c r="V108" s="146"/>
      <c r="W108" s="146"/>
      <c r="X108" s="146"/>
      <c r="Y108" s="146"/>
      <c r="Z108" s="146"/>
      <c r="AA108" s="146"/>
      <c r="AB108" s="146"/>
      <c r="AC108" s="146"/>
      <c r="AD108" s="146"/>
      <c r="AE108" s="146"/>
      <c r="AF108" s="146"/>
      <c r="AG108" s="146"/>
      <c r="AH108" s="145"/>
      <c r="AI108" s="146"/>
      <c r="AJ108" s="146"/>
      <c r="AK108" s="146"/>
      <c r="AL108" s="146"/>
      <c r="AM108" s="146"/>
      <c r="AN108" s="146"/>
      <c r="AO108" s="146"/>
      <c r="AP108" s="146"/>
      <c r="AQ108" s="146"/>
      <c r="AR108" s="146"/>
      <c r="AS108" s="146"/>
      <c r="AT108" s="146"/>
      <c r="AU108" s="146"/>
      <c r="AV108" s="146"/>
      <c r="AW108" s="146"/>
      <c r="AX108" s="146"/>
      <c r="AY108" s="146"/>
      <c r="AZ108" s="147"/>
      <c r="BA108" s="145"/>
      <c r="BB108" s="145"/>
      <c r="BC108" s="148"/>
      <c r="BZ108" s="130"/>
      <c r="CA108" s="130"/>
      <c r="CB108" s="130"/>
      <c r="CC108" s="130"/>
      <c r="CD108" s="130"/>
      <c r="CE108" s="130"/>
      <c r="CF108" s="130"/>
      <c r="CG108" s="130"/>
      <c r="CH108" s="130"/>
      <c r="CI108" s="130"/>
      <c r="CJ108" s="130"/>
      <c r="CK108" s="130"/>
      <c r="CL108" s="130"/>
      <c r="CM108" s="130"/>
      <c r="CN108" s="130"/>
      <c r="CO108" s="130"/>
      <c r="CP108" s="130"/>
      <c r="CQ108" s="130"/>
      <c r="CR108" s="130"/>
      <c r="CS108" s="130"/>
      <c r="CT108" s="130"/>
      <c r="CU108" s="130"/>
      <c r="CV108" s="130"/>
      <c r="CW108" s="130"/>
      <c r="CX108" s="130"/>
      <c r="CY108" s="130"/>
      <c r="CZ108" s="130"/>
      <c r="DA108" s="130"/>
      <c r="DB108" s="130"/>
      <c r="DC108" s="130"/>
      <c r="DD108" s="130"/>
      <c r="DE108" s="130"/>
      <c r="DF108" s="130"/>
      <c r="DG108" s="130"/>
      <c r="DH108" s="130"/>
      <c r="DI108" s="130"/>
      <c r="DJ108" s="130"/>
      <c r="DK108" s="130"/>
      <c r="DL108" s="130"/>
      <c r="DM108" s="130"/>
    </row>
    <row r="109" spans="1:117" s="88" customFormat="1" ht="15.75" x14ac:dyDescent="0.25">
      <c r="A109" s="383"/>
      <c r="B109" s="386"/>
      <c r="C109" s="386"/>
      <c r="D109" s="389"/>
      <c r="E109" s="425"/>
      <c r="F109" s="430"/>
      <c r="G109" s="389"/>
      <c r="H109" s="132" t="s">
        <v>18</v>
      </c>
      <c r="I109" s="133">
        <v>0</v>
      </c>
      <c r="J109" s="133">
        <v>0</v>
      </c>
      <c r="K109" s="404"/>
      <c r="L109" s="419"/>
      <c r="M109" s="419"/>
      <c r="N109" s="145"/>
      <c r="O109" s="145"/>
      <c r="P109" s="146"/>
      <c r="Q109" s="146"/>
      <c r="R109" s="146"/>
      <c r="S109" s="146"/>
      <c r="T109" s="146"/>
      <c r="U109" s="146"/>
      <c r="V109" s="146"/>
      <c r="W109" s="146"/>
      <c r="X109" s="146"/>
      <c r="Y109" s="146"/>
      <c r="Z109" s="146"/>
      <c r="AA109" s="146"/>
      <c r="AB109" s="146"/>
      <c r="AC109" s="146"/>
      <c r="AD109" s="146"/>
      <c r="AE109" s="146"/>
      <c r="AF109" s="146"/>
      <c r="AG109" s="146"/>
      <c r="AH109" s="145"/>
      <c r="AI109" s="146"/>
      <c r="AJ109" s="146"/>
      <c r="AK109" s="146"/>
      <c r="AL109" s="146"/>
      <c r="AM109" s="146"/>
      <c r="AN109" s="146"/>
      <c r="AO109" s="146"/>
      <c r="AP109" s="146"/>
      <c r="AQ109" s="146"/>
      <c r="AR109" s="146"/>
      <c r="AS109" s="146"/>
      <c r="AT109" s="146"/>
      <c r="AU109" s="146"/>
      <c r="AV109" s="146"/>
      <c r="AW109" s="146"/>
      <c r="AX109" s="146"/>
      <c r="AY109" s="146"/>
      <c r="AZ109" s="147"/>
      <c r="BA109" s="145"/>
      <c r="BB109" s="145"/>
      <c r="BC109" s="148"/>
      <c r="BZ109" s="130"/>
      <c r="CA109" s="130"/>
      <c r="CB109" s="130"/>
      <c r="CC109" s="130"/>
      <c r="CD109" s="130"/>
      <c r="CE109" s="130"/>
      <c r="CF109" s="130"/>
      <c r="CG109" s="130"/>
      <c r="CH109" s="130"/>
      <c r="CI109" s="130"/>
      <c r="CJ109" s="130"/>
      <c r="CK109" s="130"/>
      <c r="CL109" s="130"/>
      <c r="CM109" s="130"/>
      <c r="CN109" s="130"/>
      <c r="CO109" s="130"/>
      <c r="CP109" s="130"/>
      <c r="CQ109" s="130"/>
      <c r="CR109" s="130"/>
      <c r="CS109" s="130"/>
      <c r="CT109" s="130"/>
      <c r="CU109" s="130"/>
      <c r="CV109" s="130"/>
      <c r="CW109" s="130"/>
      <c r="CX109" s="130"/>
      <c r="CY109" s="130"/>
      <c r="CZ109" s="130"/>
      <c r="DA109" s="130"/>
      <c r="DB109" s="130"/>
      <c r="DC109" s="130"/>
      <c r="DD109" s="130"/>
      <c r="DE109" s="130"/>
      <c r="DF109" s="130"/>
      <c r="DG109" s="130"/>
      <c r="DH109" s="130"/>
      <c r="DI109" s="130"/>
      <c r="DJ109" s="130"/>
      <c r="DK109" s="130"/>
      <c r="DL109" s="130"/>
      <c r="DM109" s="130"/>
    </row>
    <row r="110" spans="1:117" s="88" customFormat="1" ht="15.75" x14ac:dyDescent="0.25">
      <c r="A110" s="383"/>
      <c r="B110" s="386"/>
      <c r="C110" s="386"/>
      <c r="D110" s="389"/>
      <c r="E110" s="425"/>
      <c r="F110" s="430"/>
      <c r="G110" s="389"/>
      <c r="H110" s="132" t="s">
        <v>19</v>
      </c>
      <c r="I110" s="133">
        <v>0</v>
      </c>
      <c r="J110" s="133">
        <v>0</v>
      </c>
      <c r="K110" s="404"/>
      <c r="L110" s="419"/>
      <c r="M110" s="419"/>
      <c r="N110" s="145"/>
      <c r="O110" s="145"/>
      <c r="P110" s="146"/>
      <c r="Q110" s="146"/>
      <c r="R110" s="146"/>
      <c r="S110" s="146"/>
      <c r="T110" s="146"/>
      <c r="U110" s="146"/>
      <c r="V110" s="146"/>
      <c r="W110" s="146"/>
      <c r="X110" s="146"/>
      <c r="Y110" s="146"/>
      <c r="Z110" s="146"/>
      <c r="AA110" s="146"/>
      <c r="AB110" s="146"/>
      <c r="AC110" s="146"/>
      <c r="AD110" s="146"/>
      <c r="AE110" s="146"/>
      <c r="AF110" s="146"/>
      <c r="AG110" s="146"/>
      <c r="AH110" s="145"/>
      <c r="AI110" s="146"/>
      <c r="AJ110" s="146"/>
      <c r="AK110" s="146"/>
      <c r="AL110" s="146"/>
      <c r="AM110" s="146"/>
      <c r="AN110" s="146"/>
      <c r="AO110" s="146"/>
      <c r="AP110" s="146"/>
      <c r="AQ110" s="146"/>
      <c r="AR110" s="146"/>
      <c r="AS110" s="146"/>
      <c r="AT110" s="146"/>
      <c r="AU110" s="146"/>
      <c r="AV110" s="146"/>
      <c r="AW110" s="146"/>
      <c r="AX110" s="146"/>
      <c r="AY110" s="146"/>
      <c r="AZ110" s="147"/>
      <c r="BA110" s="145"/>
      <c r="BB110" s="145"/>
      <c r="BC110" s="148"/>
      <c r="BZ110" s="130"/>
      <c r="CA110" s="130"/>
      <c r="CB110" s="130"/>
      <c r="CC110" s="130"/>
      <c r="CD110" s="130"/>
      <c r="CE110" s="130"/>
      <c r="CF110" s="130"/>
      <c r="CG110" s="130"/>
      <c r="CH110" s="130"/>
      <c r="CI110" s="130"/>
      <c r="CJ110" s="130"/>
      <c r="CK110" s="130"/>
      <c r="CL110" s="130"/>
      <c r="CM110" s="130"/>
      <c r="CN110" s="130"/>
      <c r="CO110" s="130"/>
      <c r="CP110" s="130"/>
      <c r="CQ110" s="130"/>
      <c r="CR110" s="130"/>
      <c r="CS110" s="130"/>
      <c r="CT110" s="130"/>
      <c r="CU110" s="130"/>
      <c r="CV110" s="130"/>
      <c r="CW110" s="130"/>
      <c r="CX110" s="130"/>
      <c r="CY110" s="130"/>
      <c r="CZ110" s="130"/>
      <c r="DA110" s="130"/>
      <c r="DB110" s="130"/>
      <c r="DC110" s="130"/>
      <c r="DD110" s="130"/>
      <c r="DE110" s="130"/>
      <c r="DF110" s="130"/>
      <c r="DG110" s="130"/>
      <c r="DH110" s="130"/>
      <c r="DI110" s="130"/>
      <c r="DJ110" s="130"/>
      <c r="DK110" s="130"/>
      <c r="DL110" s="130"/>
      <c r="DM110" s="130"/>
    </row>
    <row r="111" spans="1:117" s="88" customFormat="1" ht="46.5" customHeight="1" x14ac:dyDescent="0.25">
      <c r="A111" s="384"/>
      <c r="B111" s="387"/>
      <c r="C111" s="387"/>
      <c r="D111" s="390"/>
      <c r="E111" s="426"/>
      <c r="F111" s="431"/>
      <c r="G111" s="390"/>
      <c r="H111" s="132" t="s">
        <v>20</v>
      </c>
      <c r="I111" s="133">
        <v>7260</v>
      </c>
      <c r="J111" s="133">
        <v>0</v>
      </c>
      <c r="K111" s="405"/>
      <c r="L111" s="420"/>
      <c r="M111" s="420"/>
      <c r="N111" s="145"/>
      <c r="O111" s="145"/>
      <c r="P111" s="146"/>
      <c r="Q111" s="146"/>
      <c r="R111" s="146"/>
      <c r="S111" s="146"/>
      <c r="T111" s="146"/>
      <c r="U111" s="146"/>
      <c r="V111" s="146"/>
      <c r="W111" s="146"/>
      <c r="X111" s="146"/>
      <c r="Y111" s="146"/>
      <c r="Z111" s="146"/>
      <c r="AA111" s="146"/>
      <c r="AB111" s="146"/>
      <c r="AC111" s="146"/>
      <c r="AD111" s="146"/>
      <c r="AE111" s="146"/>
      <c r="AF111" s="146"/>
      <c r="AG111" s="146"/>
      <c r="AH111" s="145"/>
      <c r="AI111" s="146"/>
      <c r="AJ111" s="146"/>
      <c r="AK111" s="146"/>
      <c r="AL111" s="146"/>
      <c r="AM111" s="146"/>
      <c r="AN111" s="146"/>
      <c r="AO111" s="146"/>
      <c r="AP111" s="146"/>
      <c r="AQ111" s="146"/>
      <c r="AR111" s="146"/>
      <c r="AS111" s="146"/>
      <c r="AT111" s="146"/>
      <c r="AU111" s="146"/>
      <c r="AV111" s="146"/>
      <c r="AW111" s="146"/>
      <c r="AX111" s="146"/>
      <c r="AY111" s="146"/>
      <c r="AZ111" s="147"/>
      <c r="BA111" s="145"/>
      <c r="BB111" s="145"/>
      <c r="BC111" s="148"/>
      <c r="BZ111" s="130"/>
      <c r="CA111" s="130"/>
      <c r="CB111" s="130"/>
      <c r="CC111" s="130"/>
      <c r="CD111" s="130"/>
      <c r="CE111" s="130"/>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130"/>
      <c r="DC111" s="130"/>
      <c r="DD111" s="130"/>
      <c r="DE111" s="130"/>
      <c r="DF111" s="130"/>
      <c r="DG111" s="130"/>
      <c r="DH111" s="130"/>
      <c r="DI111" s="130"/>
      <c r="DJ111" s="130"/>
      <c r="DK111" s="130"/>
      <c r="DL111" s="130"/>
      <c r="DM111" s="130"/>
    </row>
    <row r="112" spans="1:117" s="130" customFormat="1" ht="15.75" customHeight="1" x14ac:dyDescent="0.25">
      <c r="A112" s="382" t="s">
        <v>175</v>
      </c>
      <c r="B112" s="385" t="s">
        <v>176</v>
      </c>
      <c r="C112" s="385" t="s">
        <v>331</v>
      </c>
      <c r="D112" s="388" t="s">
        <v>336</v>
      </c>
      <c r="E112" s="424">
        <v>1807</v>
      </c>
      <c r="F112" s="429" t="s">
        <v>339</v>
      </c>
      <c r="G112" s="388" t="s">
        <v>383</v>
      </c>
      <c r="H112" s="132" t="s">
        <v>17</v>
      </c>
      <c r="I112" s="140">
        <f>I115</f>
        <v>19820</v>
      </c>
      <c r="J112" s="140">
        <f>J115</f>
        <v>0</v>
      </c>
      <c r="K112" s="403" t="s">
        <v>61</v>
      </c>
      <c r="L112" s="418" t="s">
        <v>340</v>
      </c>
      <c r="M112" s="418" t="s">
        <v>334</v>
      </c>
      <c r="N112" s="141"/>
      <c r="O112" s="141"/>
      <c r="P112" s="142"/>
      <c r="Q112" s="142"/>
      <c r="R112" s="142"/>
      <c r="S112" s="142"/>
      <c r="T112" s="142"/>
      <c r="U112" s="142"/>
      <c r="V112" s="142"/>
      <c r="W112" s="142"/>
      <c r="X112" s="142"/>
      <c r="Y112" s="142"/>
      <c r="Z112" s="142"/>
      <c r="AA112" s="142"/>
      <c r="AB112" s="142"/>
      <c r="AC112" s="142"/>
      <c r="AD112" s="142"/>
      <c r="AE112" s="142"/>
      <c r="AF112" s="142"/>
      <c r="AG112" s="142"/>
      <c r="AH112" s="141"/>
      <c r="AI112" s="142"/>
      <c r="AJ112" s="142"/>
      <c r="AK112" s="142"/>
      <c r="AL112" s="142"/>
      <c r="AM112" s="142"/>
      <c r="AN112" s="142"/>
      <c r="AO112" s="142"/>
      <c r="AP112" s="142"/>
      <c r="AQ112" s="142"/>
      <c r="AR112" s="142"/>
      <c r="AS112" s="142"/>
      <c r="AT112" s="142"/>
      <c r="AU112" s="142"/>
      <c r="AV112" s="142"/>
      <c r="AW112" s="142"/>
      <c r="AX112" s="142"/>
      <c r="AY112" s="142"/>
      <c r="AZ112" s="143"/>
      <c r="BA112" s="141"/>
      <c r="BB112" s="141"/>
      <c r="BC112" s="94"/>
    </row>
    <row r="113" spans="1:117" s="130" customFormat="1" ht="15.75" x14ac:dyDescent="0.25">
      <c r="A113" s="383"/>
      <c r="B113" s="386"/>
      <c r="C113" s="386"/>
      <c r="D113" s="389"/>
      <c r="E113" s="425"/>
      <c r="F113" s="430"/>
      <c r="G113" s="389"/>
      <c r="H113" s="132" t="s">
        <v>18</v>
      </c>
      <c r="I113" s="133">
        <v>0</v>
      </c>
      <c r="J113" s="133">
        <v>0</v>
      </c>
      <c r="K113" s="404"/>
      <c r="L113" s="419"/>
      <c r="M113" s="419"/>
      <c r="N113" s="141"/>
      <c r="O113" s="141"/>
      <c r="P113" s="142"/>
      <c r="Q113" s="142"/>
      <c r="R113" s="142"/>
      <c r="S113" s="142"/>
      <c r="T113" s="142"/>
      <c r="U113" s="142"/>
      <c r="V113" s="142"/>
      <c r="W113" s="142"/>
      <c r="X113" s="142"/>
      <c r="Y113" s="142"/>
      <c r="Z113" s="142"/>
      <c r="AA113" s="142"/>
      <c r="AB113" s="142"/>
      <c r="AC113" s="142"/>
      <c r="AD113" s="142"/>
      <c r="AE113" s="142"/>
      <c r="AF113" s="142"/>
      <c r="AG113" s="142"/>
      <c r="AH113" s="141"/>
      <c r="AI113" s="142"/>
      <c r="AJ113" s="142"/>
      <c r="AK113" s="142"/>
      <c r="AL113" s="142"/>
      <c r="AM113" s="142"/>
      <c r="AN113" s="142"/>
      <c r="AO113" s="142"/>
      <c r="AP113" s="142"/>
      <c r="AQ113" s="142"/>
      <c r="AR113" s="142"/>
      <c r="AS113" s="142"/>
      <c r="AT113" s="142"/>
      <c r="AU113" s="142"/>
      <c r="AV113" s="142"/>
      <c r="AW113" s="142"/>
      <c r="AX113" s="142"/>
      <c r="AY113" s="142"/>
      <c r="AZ113" s="143"/>
      <c r="BA113" s="141"/>
      <c r="BB113" s="141"/>
      <c r="BC113" s="94"/>
    </row>
    <row r="114" spans="1:117" s="130" customFormat="1" ht="15.75" x14ac:dyDescent="0.25">
      <c r="A114" s="383"/>
      <c r="B114" s="386"/>
      <c r="C114" s="386"/>
      <c r="D114" s="389"/>
      <c r="E114" s="425"/>
      <c r="F114" s="430"/>
      <c r="G114" s="389"/>
      <c r="H114" s="132" t="s">
        <v>19</v>
      </c>
      <c r="I114" s="133">
        <v>0</v>
      </c>
      <c r="J114" s="133">
        <v>0</v>
      </c>
      <c r="K114" s="404"/>
      <c r="L114" s="419"/>
      <c r="M114" s="419"/>
      <c r="N114" s="141"/>
      <c r="O114" s="141"/>
      <c r="P114" s="142"/>
      <c r="Q114" s="142"/>
      <c r="R114" s="142"/>
      <c r="S114" s="142"/>
      <c r="T114" s="142"/>
      <c r="U114" s="142"/>
      <c r="V114" s="142"/>
      <c r="W114" s="142"/>
      <c r="X114" s="142"/>
      <c r="Y114" s="142"/>
      <c r="Z114" s="142"/>
      <c r="AA114" s="142"/>
      <c r="AB114" s="142"/>
      <c r="AC114" s="142"/>
      <c r="AD114" s="142"/>
      <c r="AE114" s="142"/>
      <c r="AF114" s="142"/>
      <c r="AG114" s="142"/>
      <c r="AH114" s="141"/>
      <c r="AI114" s="142"/>
      <c r="AJ114" s="142"/>
      <c r="AK114" s="142"/>
      <c r="AL114" s="142"/>
      <c r="AM114" s="142"/>
      <c r="AN114" s="142"/>
      <c r="AO114" s="142"/>
      <c r="AP114" s="142"/>
      <c r="AQ114" s="142"/>
      <c r="AR114" s="142"/>
      <c r="AS114" s="142"/>
      <c r="AT114" s="142"/>
      <c r="AU114" s="142"/>
      <c r="AV114" s="142"/>
      <c r="AW114" s="142"/>
      <c r="AX114" s="142"/>
      <c r="AY114" s="142"/>
      <c r="AZ114" s="143"/>
      <c r="BA114" s="141"/>
      <c r="BB114" s="141"/>
      <c r="BC114" s="94" t="s">
        <v>341</v>
      </c>
    </row>
    <row r="115" spans="1:117" s="130" customFormat="1" ht="31.5" x14ac:dyDescent="0.25">
      <c r="A115" s="384"/>
      <c r="B115" s="387"/>
      <c r="C115" s="387"/>
      <c r="D115" s="390"/>
      <c r="E115" s="426"/>
      <c r="F115" s="431"/>
      <c r="G115" s="390"/>
      <c r="H115" s="132" t="s">
        <v>20</v>
      </c>
      <c r="I115" s="133">
        <v>19820</v>
      </c>
      <c r="J115" s="133">
        <v>0</v>
      </c>
      <c r="K115" s="405"/>
      <c r="L115" s="420"/>
      <c r="M115" s="420"/>
      <c r="N115" s="141"/>
      <c r="O115" s="141"/>
      <c r="P115" s="142"/>
      <c r="Q115" s="142"/>
      <c r="R115" s="142"/>
      <c r="S115" s="142"/>
      <c r="T115" s="142"/>
      <c r="U115" s="142"/>
      <c r="V115" s="142"/>
      <c r="W115" s="142"/>
      <c r="X115" s="142"/>
      <c r="Y115" s="142"/>
      <c r="Z115" s="142"/>
      <c r="AA115" s="142"/>
      <c r="AB115" s="142"/>
      <c r="AC115" s="142"/>
      <c r="AD115" s="142"/>
      <c r="AE115" s="142"/>
      <c r="AF115" s="142"/>
      <c r="AG115" s="142"/>
      <c r="AH115" s="141"/>
      <c r="AI115" s="142"/>
      <c r="AJ115" s="142"/>
      <c r="AK115" s="142"/>
      <c r="AL115" s="142"/>
      <c r="AM115" s="142"/>
      <c r="AN115" s="142"/>
      <c r="AO115" s="142"/>
      <c r="AP115" s="142"/>
      <c r="AQ115" s="142"/>
      <c r="AR115" s="142"/>
      <c r="AS115" s="142"/>
      <c r="AT115" s="142"/>
      <c r="AU115" s="142"/>
      <c r="AV115" s="142"/>
      <c r="AW115" s="142"/>
      <c r="AX115" s="142"/>
      <c r="AY115" s="142"/>
      <c r="AZ115" s="143"/>
      <c r="BA115" s="141"/>
      <c r="BB115" s="141"/>
      <c r="BC115" s="94"/>
    </row>
    <row r="116" spans="1:117" s="130" customFormat="1" ht="15.75" customHeight="1" x14ac:dyDescent="0.25">
      <c r="A116" s="382" t="s">
        <v>177</v>
      </c>
      <c r="B116" s="385" t="s">
        <v>178</v>
      </c>
      <c r="C116" s="385" t="s">
        <v>331</v>
      </c>
      <c r="D116" s="388" t="s">
        <v>336</v>
      </c>
      <c r="E116" s="424">
        <v>71</v>
      </c>
      <c r="F116" s="429" t="s">
        <v>240</v>
      </c>
      <c r="G116" s="388" t="s">
        <v>74</v>
      </c>
      <c r="H116" s="132" t="s">
        <v>17</v>
      </c>
      <c r="I116" s="140">
        <f>I119</f>
        <v>7850</v>
      </c>
      <c r="J116" s="140">
        <f>J119</f>
        <v>0</v>
      </c>
      <c r="K116" s="403" t="s">
        <v>61</v>
      </c>
      <c r="L116" s="418" t="s">
        <v>342</v>
      </c>
      <c r="M116" s="418" t="s">
        <v>334</v>
      </c>
      <c r="N116" s="141"/>
      <c r="O116" s="141"/>
      <c r="P116" s="142"/>
      <c r="Q116" s="142"/>
      <c r="R116" s="142"/>
      <c r="S116" s="142"/>
      <c r="T116" s="142"/>
      <c r="U116" s="142"/>
      <c r="V116" s="142"/>
      <c r="W116" s="142"/>
      <c r="X116" s="142"/>
      <c r="Y116" s="142"/>
      <c r="Z116" s="142"/>
      <c r="AA116" s="142"/>
      <c r="AB116" s="142"/>
      <c r="AC116" s="142"/>
      <c r="AD116" s="142"/>
      <c r="AE116" s="142"/>
      <c r="AF116" s="142"/>
      <c r="AG116" s="142"/>
      <c r="AH116" s="141"/>
      <c r="AI116" s="142"/>
      <c r="AJ116" s="142"/>
      <c r="AK116" s="142"/>
      <c r="AL116" s="142"/>
      <c r="AM116" s="142"/>
      <c r="AN116" s="142"/>
      <c r="AO116" s="142"/>
      <c r="AP116" s="142"/>
      <c r="AQ116" s="142"/>
      <c r="AR116" s="142"/>
      <c r="AS116" s="142"/>
      <c r="AT116" s="142"/>
      <c r="AU116" s="142"/>
      <c r="AV116" s="142"/>
      <c r="AW116" s="142"/>
      <c r="AX116" s="142"/>
      <c r="AY116" s="142"/>
      <c r="AZ116" s="143"/>
      <c r="BA116" s="141"/>
      <c r="BB116" s="141"/>
      <c r="BC116" s="94"/>
    </row>
    <row r="117" spans="1:117" s="130" customFormat="1" ht="15.75" x14ac:dyDescent="0.25">
      <c r="A117" s="383"/>
      <c r="B117" s="386"/>
      <c r="C117" s="386"/>
      <c r="D117" s="389"/>
      <c r="E117" s="425"/>
      <c r="F117" s="430"/>
      <c r="G117" s="389"/>
      <c r="H117" s="132" t="s">
        <v>18</v>
      </c>
      <c r="I117" s="133">
        <v>0</v>
      </c>
      <c r="J117" s="133">
        <v>0</v>
      </c>
      <c r="K117" s="404"/>
      <c r="L117" s="419"/>
      <c r="M117" s="419"/>
      <c r="N117" s="141"/>
      <c r="O117" s="141"/>
      <c r="P117" s="142"/>
      <c r="Q117" s="142"/>
      <c r="R117" s="142"/>
      <c r="S117" s="142"/>
      <c r="T117" s="142"/>
      <c r="U117" s="142"/>
      <c r="V117" s="142"/>
      <c r="W117" s="142"/>
      <c r="X117" s="142"/>
      <c r="Y117" s="142"/>
      <c r="Z117" s="142"/>
      <c r="AA117" s="142"/>
      <c r="AB117" s="142"/>
      <c r="AC117" s="142"/>
      <c r="AD117" s="142"/>
      <c r="AE117" s="142"/>
      <c r="AF117" s="142"/>
      <c r="AG117" s="142"/>
      <c r="AH117" s="141"/>
      <c r="AI117" s="142"/>
      <c r="AJ117" s="142"/>
      <c r="AK117" s="142"/>
      <c r="AL117" s="142"/>
      <c r="AM117" s="142"/>
      <c r="AN117" s="142"/>
      <c r="AO117" s="142"/>
      <c r="AP117" s="142"/>
      <c r="AQ117" s="142"/>
      <c r="AR117" s="142"/>
      <c r="AS117" s="142"/>
      <c r="AT117" s="142"/>
      <c r="AU117" s="142"/>
      <c r="AV117" s="142"/>
      <c r="AW117" s="142"/>
      <c r="AX117" s="142"/>
      <c r="AY117" s="142"/>
      <c r="AZ117" s="143"/>
      <c r="BA117" s="141"/>
      <c r="BB117" s="141"/>
      <c r="BC117" s="94"/>
    </row>
    <row r="118" spans="1:117" s="130" customFormat="1" ht="15.75" x14ac:dyDescent="0.25">
      <c r="A118" s="383"/>
      <c r="B118" s="386"/>
      <c r="C118" s="386"/>
      <c r="D118" s="389"/>
      <c r="E118" s="425"/>
      <c r="F118" s="430"/>
      <c r="G118" s="389"/>
      <c r="H118" s="132" t="s">
        <v>19</v>
      </c>
      <c r="I118" s="133">
        <v>0</v>
      </c>
      <c r="J118" s="133">
        <v>0</v>
      </c>
      <c r="K118" s="404"/>
      <c r="L118" s="419"/>
      <c r="M118" s="419"/>
      <c r="N118" s="141"/>
      <c r="O118" s="141"/>
      <c r="P118" s="142"/>
      <c r="Q118" s="142"/>
      <c r="R118" s="142"/>
      <c r="S118" s="142"/>
      <c r="T118" s="142"/>
      <c r="U118" s="142"/>
      <c r="V118" s="142"/>
      <c r="W118" s="142"/>
      <c r="X118" s="142"/>
      <c r="Y118" s="142"/>
      <c r="Z118" s="142"/>
      <c r="AA118" s="142"/>
      <c r="AB118" s="142"/>
      <c r="AC118" s="142"/>
      <c r="AD118" s="142"/>
      <c r="AE118" s="142"/>
      <c r="AF118" s="142"/>
      <c r="AG118" s="142"/>
      <c r="AH118" s="141"/>
      <c r="AI118" s="142"/>
      <c r="AJ118" s="142"/>
      <c r="AK118" s="142"/>
      <c r="AL118" s="142"/>
      <c r="AM118" s="142"/>
      <c r="AN118" s="142"/>
      <c r="AO118" s="142"/>
      <c r="AP118" s="142"/>
      <c r="AQ118" s="142"/>
      <c r="AR118" s="142"/>
      <c r="AS118" s="142"/>
      <c r="AT118" s="142"/>
      <c r="AU118" s="142"/>
      <c r="AV118" s="142"/>
      <c r="AW118" s="142"/>
      <c r="AX118" s="142"/>
      <c r="AY118" s="142"/>
      <c r="AZ118" s="143"/>
      <c r="BA118" s="141"/>
      <c r="BB118" s="141"/>
      <c r="BC118" s="94"/>
    </row>
    <row r="119" spans="1:117" s="130" customFormat="1" ht="31.5" x14ac:dyDescent="0.25">
      <c r="A119" s="384"/>
      <c r="B119" s="387"/>
      <c r="C119" s="387"/>
      <c r="D119" s="390"/>
      <c r="E119" s="426"/>
      <c r="F119" s="431"/>
      <c r="G119" s="390"/>
      <c r="H119" s="132" t="s">
        <v>20</v>
      </c>
      <c r="I119" s="133">
        <v>7850</v>
      </c>
      <c r="J119" s="133">
        <v>0</v>
      </c>
      <c r="K119" s="405"/>
      <c r="L119" s="420"/>
      <c r="M119" s="420"/>
      <c r="N119" s="141"/>
      <c r="O119" s="141"/>
      <c r="P119" s="142"/>
      <c r="Q119" s="142"/>
      <c r="R119" s="142"/>
      <c r="S119" s="142"/>
      <c r="T119" s="142"/>
      <c r="U119" s="142"/>
      <c r="V119" s="142"/>
      <c r="W119" s="142"/>
      <c r="X119" s="142"/>
      <c r="Y119" s="142"/>
      <c r="Z119" s="142"/>
      <c r="AA119" s="142"/>
      <c r="AB119" s="142"/>
      <c r="AC119" s="142"/>
      <c r="AD119" s="142"/>
      <c r="AE119" s="142"/>
      <c r="AF119" s="142"/>
      <c r="AG119" s="142"/>
      <c r="AH119" s="141"/>
      <c r="AI119" s="142"/>
      <c r="AJ119" s="142"/>
      <c r="AK119" s="142"/>
      <c r="AL119" s="142"/>
      <c r="AM119" s="142"/>
      <c r="AN119" s="142"/>
      <c r="AO119" s="142"/>
      <c r="AP119" s="142"/>
      <c r="AQ119" s="142"/>
      <c r="AR119" s="142"/>
      <c r="AS119" s="142"/>
      <c r="AT119" s="142"/>
      <c r="AU119" s="142"/>
      <c r="AV119" s="142"/>
      <c r="AW119" s="142"/>
      <c r="AX119" s="142"/>
      <c r="AY119" s="142"/>
      <c r="AZ119" s="143"/>
      <c r="BA119" s="141"/>
      <c r="BB119" s="141"/>
      <c r="BC119" s="94"/>
    </row>
    <row r="120" spans="1:117" s="130" customFormat="1" ht="15.75" customHeight="1" x14ac:dyDescent="0.25">
      <c r="A120" s="382" t="s">
        <v>118</v>
      </c>
      <c r="B120" s="385" t="s">
        <v>179</v>
      </c>
      <c r="C120" s="385" t="s">
        <v>331</v>
      </c>
      <c r="D120" s="388" t="s">
        <v>336</v>
      </c>
      <c r="E120" s="424">
        <v>54</v>
      </c>
      <c r="F120" s="429" t="s">
        <v>241</v>
      </c>
      <c r="G120" s="388" t="s">
        <v>74</v>
      </c>
      <c r="H120" s="132" t="s">
        <v>17</v>
      </c>
      <c r="I120" s="140">
        <f>I123</f>
        <v>25720</v>
      </c>
      <c r="J120" s="140">
        <f>J123</f>
        <v>0</v>
      </c>
      <c r="K120" s="403" t="s">
        <v>61</v>
      </c>
      <c r="L120" s="418" t="s">
        <v>343</v>
      </c>
      <c r="M120" s="418" t="s">
        <v>334</v>
      </c>
      <c r="N120" s="141"/>
      <c r="O120" s="141"/>
      <c r="P120" s="142"/>
      <c r="Q120" s="142"/>
      <c r="R120" s="142"/>
      <c r="S120" s="142"/>
      <c r="T120" s="142"/>
      <c r="U120" s="142"/>
      <c r="V120" s="142"/>
      <c r="W120" s="142"/>
      <c r="X120" s="142"/>
      <c r="Y120" s="142"/>
      <c r="Z120" s="142"/>
      <c r="AA120" s="142"/>
      <c r="AB120" s="142"/>
      <c r="AC120" s="142"/>
      <c r="AD120" s="142"/>
      <c r="AE120" s="142"/>
      <c r="AF120" s="142"/>
      <c r="AG120" s="142"/>
      <c r="AH120" s="141"/>
      <c r="AI120" s="142"/>
      <c r="AJ120" s="142"/>
      <c r="AK120" s="142"/>
      <c r="AL120" s="142"/>
      <c r="AM120" s="142"/>
      <c r="AN120" s="142"/>
      <c r="AO120" s="142"/>
      <c r="AP120" s="142"/>
      <c r="AQ120" s="142"/>
      <c r="AR120" s="142"/>
      <c r="AS120" s="142"/>
      <c r="AT120" s="142"/>
      <c r="AU120" s="142"/>
      <c r="AV120" s="142"/>
      <c r="AW120" s="142"/>
      <c r="AX120" s="142"/>
      <c r="AY120" s="142"/>
      <c r="AZ120" s="143"/>
      <c r="BA120" s="141"/>
      <c r="BB120" s="141"/>
      <c r="BC120" s="94"/>
    </row>
    <row r="121" spans="1:117" s="130" customFormat="1" ht="15.75" x14ac:dyDescent="0.25">
      <c r="A121" s="383"/>
      <c r="B121" s="386"/>
      <c r="C121" s="386"/>
      <c r="D121" s="389"/>
      <c r="E121" s="425"/>
      <c r="F121" s="430"/>
      <c r="G121" s="389"/>
      <c r="H121" s="132" t="s">
        <v>18</v>
      </c>
      <c r="I121" s="133">
        <v>0</v>
      </c>
      <c r="J121" s="133">
        <v>0</v>
      </c>
      <c r="K121" s="404"/>
      <c r="L121" s="419"/>
      <c r="M121" s="419"/>
      <c r="N121" s="141"/>
      <c r="O121" s="141"/>
      <c r="P121" s="142"/>
      <c r="Q121" s="142"/>
      <c r="R121" s="142"/>
      <c r="S121" s="142"/>
      <c r="T121" s="142"/>
      <c r="U121" s="142"/>
      <c r="V121" s="142"/>
      <c r="W121" s="142"/>
      <c r="X121" s="142"/>
      <c r="Y121" s="142"/>
      <c r="Z121" s="142"/>
      <c r="AA121" s="142"/>
      <c r="AB121" s="142"/>
      <c r="AC121" s="142"/>
      <c r="AD121" s="142"/>
      <c r="AE121" s="142"/>
      <c r="AF121" s="142"/>
      <c r="AG121" s="142"/>
      <c r="AH121" s="141"/>
      <c r="AI121" s="142"/>
      <c r="AJ121" s="142"/>
      <c r="AK121" s="142"/>
      <c r="AL121" s="142"/>
      <c r="AM121" s="142"/>
      <c r="AN121" s="142"/>
      <c r="AO121" s="142"/>
      <c r="AP121" s="142"/>
      <c r="AQ121" s="142"/>
      <c r="AR121" s="142"/>
      <c r="AS121" s="142"/>
      <c r="AT121" s="142"/>
      <c r="AU121" s="142"/>
      <c r="AV121" s="142"/>
      <c r="AW121" s="142"/>
      <c r="AX121" s="142"/>
      <c r="AY121" s="142"/>
      <c r="AZ121" s="143"/>
      <c r="BA121" s="141"/>
      <c r="BB121" s="141"/>
      <c r="BC121" s="94"/>
    </row>
    <row r="122" spans="1:117" s="130" customFormat="1" ht="15.75" x14ac:dyDescent="0.25">
      <c r="A122" s="383"/>
      <c r="B122" s="386"/>
      <c r="C122" s="386"/>
      <c r="D122" s="389"/>
      <c r="E122" s="425"/>
      <c r="F122" s="430"/>
      <c r="G122" s="389"/>
      <c r="H122" s="132" t="s">
        <v>19</v>
      </c>
      <c r="I122" s="133">
        <v>0</v>
      </c>
      <c r="J122" s="133">
        <v>0</v>
      </c>
      <c r="K122" s="404"/>
      <c r="L122" s="419"/>
      <c r="M122" s="419"/>
      <c r="N122" s="141"/>
      <c r="O122" s="141"/>
      <c r="P122" s="142"/>
      <c r="Q122" s="142"/>
      <c r="R122" s="142"/>
      <c r="S122" s="142"/>
      <c r="T122" s="142"/>
      <c r="U122" s="142"/>
      <c r="V122" s="142"/>
      <c r="W122" s="142"/>
      <c r="X122" s="142"/>
      <c r="Y122" s="142"/>
      <c r="Z122" s="142"/>
      <c r="AA122" s="142"/>
      <c r="AB122" s="142"/>
      <c r="AC122" s="142"/>
      <c r="AD122" s="142"/>
      <c r="AE122" s="142"/>
      <c r="AF122" s="142"/>
      <c r="AG122" s="142"/>
      <c r="AH122" s="141"/>
      <c r="AI122" s="142"/>
      <c r="AJ122" s="142"/>
      <c r="AK122" s="142"/>
      <c r="AL122" s="142"/>
      <c r="AM122" s="142"/>
      <c r="AN122" s="142"/>
      <c r="AO122" s="142"/>
      <c r="AP122" s="142"/>
      <c r="AQ122" s="142"/>
      <c r="AR122" s="142"/>
      <c r="AS122" s="142"/>
      <c r="AT122" s="142"/>
      <c r="AU122" s="142"/>
      <c r="AV122" s="142"/>
      <c r="AW122" s="142"/>
      <c r="AX122" s="142"/>
      <c r="AY122" s="142"/>
      <c r="AZ122" s="143"/>
      <c r="BA122" s="141"/>
      <c r="BB122" s="141"/>
      <c r="BC122" s="94"/>
    </row>
    <row r="123" spans="1:117" s="130" customFormat="1" ht="31.5" x14ac:dyDescent="0.25">
      <c r="A123" s="384"/>
      <c r="B123" s="387"/>
      <c r="C123" s="387"/>
      <c r="D123" s="390"/>
      <c r="E123" s="426"/>
      <c r="F123" s="431"/>
      <c r="G123" s="390"/>
      <c r="H123" s="132" t="s">
        <v>20</v>
      </c>
      <c r="I123" s="133">
        <v>25720</v>
      </c>
      <c r="J123" s="133">
        <v>0</v>
      </c>
      <c r="K123" s="405"/>
      <c r="L123" s="420"/>
      <c r="M123" s="420"/>
      <c r="N123" s="141"/>
      <c r="O123" s="141"/>
      <c r="P123" s="142"/>
      <c r="Q123" s="142"/>
      <c r="R123" s="142"/>
      <c r="S123" s="142"/>
      <c r="T123" s="142"/>
      <c r="U123" s="142"/>
      <c r="V123" s="142"/>
      <c r="W123" s="142"/>
      <c r="X123" s="142"/>
      <c r="Y123" s="142"/>
      <c r="Z123" s="142"/>
      <c r="AA123" s="142"/>
      <c r="AB123" s="142"/>
      <c r="AC123" s="142"/>
      <c r="AD123" s="142"/>
      <c r="AE123" s="142"/>
      <c r="AF123" s="142"/>
      <c r="AG123" s="142"/>
      <c r="AH123" s="141"/>
      <c r="AI123" s="142"/>
      <c r="AJ123" s="142"/>
      <c r="AK123" s="142"/>
      <c r="AL123" s="142"/>
      <c r="AM123" s="142"/>
      <c r="AN123" s="142"/>
      <c r="AO123" s="142"/>
      <c r="AP123" s="142"/>
      <c r="AQ123" s="142"/>
      <c r="AR123" s="142"/>
      <c r="AS123" s="142"/>
      <c r="AT123" s="142"/>
      <c r="AU123" s="142"/>
      <c r="AV123" s="142"/>
      <c r="AW123" s="142"/>
      <c r="AX123" s="142"/>
      <c r="AY123" s="142"/>
      <c r="AZ123" s="143"/>
      <c r="BA123" s="141"/>
      <c r="BB123" s="141"/>
      <c r="BC123" s="94"/>
    </row>
    <row r="124" spans="1:117" s="87" customFormat="1" ht="15.75" customHeight="1" x14ac:dyDescent="0.25">
      <c r="A124" s="432" t="s">
        <v>126</v>
      </c>
      <c r="B124" s="435" t="s">
        <v>180</v>
      </c>
      <c r="C124" s="385" t="s">
        <v>331</v>
      </c>
      <c r="D124" s="388" t="s">
        <v>336</v>
      </c>
      <c r="E124" s="424">
        <v>14</v>
      </c>
      <c r="F124" s="429">
        <v>2024</v>
      </c>
      <c r="G124" s="388" t="s">
        <v>74</v>
      </c>
      <c r="H124" s="132" t="s">
        <v>17</v>
      </c>
      <c r="I124" s="140">
        <f>I127</f>
        <v>2060</v>
      </c>
      <c r="J124" s="140">
        <f>J127</f>
        <v>0</v>
      </c>
      <c r="K124" s="403" t="s">
        <v>61</v>
      </c>
      <c r="L124" s="418" t="s">
        <v>373</v>
      </c>
      <c r="M124" s="418" t="s">
        <v>334</v>
      </c>
      <c r="N124" s="135"/>
      <c r="O124" s="136"/>
      <c r="P124" s="137"/>
      <c r="Q124" s="137"/>
      <c r="R124" s="137"/>
      <c r="S124" s="137"/>
      <c r="T124" s="137"/>
      <c r="U124" s="137"/>
      <c r="V124" s="137"/>
      <c r="W124" s="137"/>
      <c r="X124" s="137"/>
      <c r="Y124" s="137"/>
      <c r="Z124" s="137"/>
      <c r="AA124" s="137"/>
      <c r="AB124" s="137"/>
      <c r="AC124" s="137"/>
      <c r="AD124" s="137"/>
      <c r="AE124" s="137"/>
      <c r="AF124" s="137"/>
      <c r="AG124" s="137"/>
      <c r="AH124" s="136"/>
      <c r="AI124" s="137"/>
      <c r="AJ124" s="137"/>
      <c r="AK124" s="137"/>
      <c r="AL124" s="137"/>
      <c r="AM124" s="137"/>
      <c r="AN124" s="137"/>
      <c r="AO124" s="137"/>
      <c r="AP124" s="137"/>
      <c r="AQ124" s="137"/>
      <c r="AR124" s="137"/>
      <c r="AS124" s="137"/>
      <c r="AT124" s="137"/>
      <c r="AU124" s="137"/>
      <c r="AV124" s="137"/>
      <c r="AW124" s="137"/>
      <c r="AX124" s="137"/>
      <c r="AY124" s="137"/>
      <c r="AZ124" s="138"/>
      <c r="BA124" s="136"/>
      <c r="BB124" s="136"/>
      <c r="BC124" s="149"/>
      <c r="BZ124" s="90"/>
      <c r="CA124" s="90"/>
      <c r="CB124" s="90"/>
      <c r="CC124" s="90"/>
      <c r="CD124" s="90"/>
      <c r="CE124" s="90"/>
      <c r="CF124" s="90"/>
      <c r="CG124" s="90"/>
      <c r="CH124" s="90"/>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c r="DK124" s="90"/>
      <c r="DL124" s="90"/>
      <c r="DM124" s="90"/>
    </row>
    <row r="125" spans="1:117" s="87" customFormat="1" ht="15.75" x14ac:dyDescent="0.25">
      <c r="A125" s="433"/>
      <c r="B125" s="436"/>
      <c r="C125" s="386"/>
      <c r="D125" s="389"/>
      <c r="E125" s="425"/>
      <c r="F125" s="430"/>
      <c r="G125" s="389"/>
      <c r="H125" s="132" t="s">
        <v>18</v>
      </c>
      <c r="I125" s="133">
        <v>0</v>
      </c>
      <c r="J125" s="133">
        <v>0</v>
      </c>
      <c r="K125" s="404"/>
      <c r="L125" s="419"/>
      <c r="M125" s="419"/>
      <c r="N125" s="135"/>
      <c r="O125" s="136"/>
      <c r="P125" s="137"/>
      <c r="Q125" s="137"/>
      <c r="R125" s="137"/>
      <c r="S125" s="137"/>
      <c r="T125" s="137"/>
      <c r="U125" s="137"/>
      <c r="V125" s="137"/>
      <c r="W125" s="137"/>
      <c r="X125" s="137"/>
      <c r="Y125" s="137"/>
      <c r="Z125" s="137"/>
      <c r="AA125" s="137"/>
      <c r="AB125" s="137"/>
      <c r="AC125" s="137"/>
      <c r="AD125" s="137"/>
      <c r="AE125" s="137"/>
      <c r="AF125" s="137"/>
      <c r="AG125" s="137"/>
      <c r="AH125" s="136"/>
      <c r="AI125" s="137"/>
      <c r="AJ125" s="137"/>
      <c r="AK125" s="137"/>
      <c r="AL125" s="137"/>
      <c r="AM125" s="137"/>
      <c r="AN125" s="137"/>
      <c r="AO125" s="137"/>
      <c r="AP125" s="137"/>
      <c r="AQ125" s="137"/>
      <c r="AR125" s="137"/>
      <c r="AS125" s="137"/>
      <c r="AT125" s="137"/>
      <c r="AU125" s="137"/>
      <c r="AV125" s="137"/>
      <c r="AW125" s="137"/>
      <c r="AX125" s="137"/>
      <c r="AY125" s="137"/>
      <c r="AZ125" s="138"/>
      <c r="BA125" s="136"/>
      <c r="BB125" s="136"/>
      <c r="BC125" s="15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row>
    <row r="126" spans="1:117" s="87" customFormat="1" ht="15.75" x14ac:dyDescent="0.25">
      <c r="A126" s="433"/>
      <c r="B126" s="436"/>
      <c r="C126" s="386"/>
      <c r="D126" s="389"/>
      <c r="E126" s="425"/>
      <c r="F126" s="430"/>
      <c r="G126" s="389"/>
      <c r="H126" s="132" t="s">
        <v>19</v>
      </c>
      <c r="I126" s="133">
        <v>0</v>
      </c>
      <c r="J126" s="133">
        <v>0</v>
      </c>
      <c r="K126" s="404"/>
      <c r="L126" s="419"/>
      <c r="M126" s="419"/>
      <c r="N126" s="135"/>
      <c r="O126" s="136"/>
      <c r="P126" s="137"/>
      <c r="Q126" s="137"/>
      <c r="R126" s="137"/>
      <c r="S126" s="137"/>
      <c r="T126" s="137"/>
      <c r="U126" s="137"/>
      <c r="V126" s="137"/>
      <c r="W126" s="137"/>
      <c r="X126" s="137"/>
      <c r="Y126" s="137"/>
      <c r="Z126" s="137"/>
      <c r="AA126" s="137"/>
      <c r="AB126" s="137"/>
      <c r="AC126" s="137"/>
      <c r="AD126" s="137"/>
      <c r="AE126" s="137"/>
      <c r="AF126" s="137"/>
      <c r="AG126" s="137"/>
      <c r="AH126" s="136"/>
      <c r="AI126" s="137"/>
      <c r="AJ126" s="137"/>
      <c r="AK126" s="137"/>
      <c r="AL126" s="137"/>
      <c r="AM126" s="137"/>
      <c r="AN126" s="137"/>
      <c r="AO126" s="137"/>
      <c r="AP126" s="137"/>
      <c r="AQ126" s="137"/>
      <c r="AR126" s="137"/>
      <c r="AS126" s="137"/>
      <c r="AT126" s="137"/>
      <c r="AU126" s="137"/>
      <c r="AV126" s="137"/>
      <c r="AW126" s="137"/>
      <c r="AX126" s="137"/>
      <c r="AY126" s="137"/>
      <c r="AZ126" s="138"/>
      <c r="BA126" s="136"/>
      <c r="BB126" s="136"/>
      <c r="BC126" s="150"/>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row>
    <row r="127" spans="1:117" s="87" customFormat="1" ht="31.5" x14ac:dyDescent="0.25">
      <c r="A127" s="434"/>
      <c r="B127" s="437"/>
      <c r="C127" s="387"/>
      <c r="D127" s="390"/>
      <c r="E127" s="426"/>
      <c r="F127" s="431"/>
      <c r="G127" s="390"/>
      <c r="H127" s="132" t="s">
        <v>20</v>
      </c>
      <c r="I127" s="133">
        <v>2060</v>
      </c>
      <c r="J127" s="133">
        <v>0</v>
      </c>
      <c r="K127" s="405"/>
      <c r="L127" s="420"/>
      <c r="M127" s="420"/>
      <c r="N127" s="135"/>
      <c r="O127" s="136"/>
      <c r="P127" s="137"/>
      <c r="Q127" s="137"/>
      <c r="R127" s="137"/>
      <c r="S127" s="137"/>
      <c r="T127" s="137"/>
      <c r="U127" s="137"/>
      <c r="V127" s="137"/>
      <c r="W127" s="137"/>
      <c r="X127" s="137"/>
      <c r="Y127" s="137"/>
      <c r="Z127" s="137"/>
      <c r="AA127" s="137"/>
      <c r="AB127" s="137"/>
      <c r="AC127" s="137"/>
      <c r="AD127" s="137"/>
      <c r="AE127" s="137"/>
      <c r="AF127" s="137"/>
      <c r="AG127" s="137"/>
      <c r="AH127" s="136"/>
      <c r="AI127" s="137"/>
      <c r="AJ127" s="137"/>
      <c r="AK127" s="137"/>
      <c r="AL127" s="137"/>
      <c r="AM127" s="137"/>
      <c r="AN127" s="137"/>
      <c r="AO127" s="137"/>
      <c r="AP127" s="137"/>
      <c r="AQ127" s="137"/>
      <c r="AR127" s="137"/>
      <c r="AS127" s="137"/>
      <c r="AT127" s="137"/>
      <c r="AU127" s="137"/>
      <c r="AV127" s="137"/>
      <c r="AW127" s="137"/>
      <c r="AX127" s="137"/>
      <c r="AY127" s="137"/>
      <c r="AZ127" s="138"/>
      <c r="BA127" s="136"/>
      <c r="BB127" s="136"/>
      <c r="BC127" s="15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row>
    <row r="128" spans="1:117" s="87" customFormat="1" ht="15.75" customHeight="1" x14ac:dyDescent="0.25">
      <c r="A128" s="382" t="s">
        <v>126</v>
      </c>
      <c r="B128" s="385" t="s">
        <v>127</v>
      </c>
      <c r="C128" s="385" t="s">
        <v>331</v>
      </c>
      <c r="D128" s="388" t="s">
        <v>336</v>
      </c>
      <c r="E128" s="424">
        <v>4713</v>
      </c>
      <c r="F128" s="429" t="s">
        <v>128</v>
      </c>
      <c r="G128" s="388">
        <v>2025</v>
      </c>
      <c r="H128" s="132" t="s">
        <v>17</v>
      </c>
      <c r="I128" s="140">
        <f>I131</f>
        <v>124027</v>
      </c>
      <c r="J128" s="140">
        <f>J131</f>
        <v>1089</v>
      </c>
      <c r="K128" s="403" t="s">
        <v>61</v>
      </c>
      <c r="L128" s="418" t="s">
        <v>344</v>
      </c>
      <c r="M128" s="418" t="s">
        <v>334</v>
      </c>
      <c r="N128" s="135"/>
      <c r="O128" s="136"/>
      <c r="P128" s="137"/>
      <c r="Q128" s="137"/>
      <c r="R128" s="137"/>
      <c r="S128" s="137"/>
      <c r="T128" s="137"/>
      <c r="U128" s="137"/>
      <c r="V128" s="137"/>
      <c r="W128" s="137"/>
      <c r="X128" s="137"/>
      <c r="Y128" s="137"/>
      <c r="Z128" s="137"/>
      <c r="AA128" s="137"/>
      <c r="AB128" s="137"/>
      <c r="AC128" s="137"/>
      <c r="AD128" s="137"/>
      <c r="AE128" s="137"/>
      <c r="AF128" s="137"/>
      <c r="AG128" s="137"/>
      <c r="AH128" s="136"/>
      <c r="AI128" s="137"/>
      <c r="AJ128" s="137"/>
      <c r="AK128" s="137"/>
      <c r="AL128" s="137"/>
      <c r="AM128" s="137"/>
      <c r="AN128" s="137"/>
      <c r="AO128" s="137"/>
      <c r="AP128" s="137"/>
      <c r="AQ128" s="137"/>
      <c r="AR128" s="137"/>
      <c r="AS128" s="137"/>
      <c r="AT128" s="137"/>
      <c r="AU128" s="137"/>
      <c r="AV128" s="137"/>
      <c r="AW128" s="137"/>
      <c r="AX128" s="137"/>
      <c r="AY128" s="137"/>
      <c r="AZ128" s="138"/>
      <c r="BA128" s="136"/>
      <c r="BB128" s="136"/>
      <c r="BC128" s="112"/>
      <c r="BD128" s="90"/>
      <c r="BE128" s="90"/>
      <c r="BF128" s="90"/>
      <c r="BG128" s="90"/>
      <c r="BH128" s="90"/>
      <c r="BI128" s="90"/>
      <c r="BJ128" s="90"/>
      <c r="BK128" s="90"/>
      <c r="BL128" s="90"/>
      <c r="BM128" s="90"/>
      <c r="BN128" s="90"/>
      <c r="BO128" s="90"/>
      <c r="BP128" s="90"/>
      <c r="BQ128" s="90"/>
      <c r="BZ128" s="90"/>
      <c r="CA128" s="90"/>
      <c r="CB128" s="90"/>
      <c r="CC128" s="90"/>
      <c r="CD128" s="90"/>
      <c r="CE128" s="90"/>
      <c r="CF128" s="90"/>
      <c r="CG128" s="90"/>
      <c r="CH128" s="90"/>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row>
    <row r="129" spans="1:117" s="87" customFormat="1" ht="15.75" x14ac:dyDescent="0.25">
      <c r="A129" s="383"/>
      <c r="B129" s="386"/>
      <c r="C129" s="386"/>
      <c r="D129" s="389"/>
      <c r="E129" s="425"/>
      <c r="F129" s="430"/>
      <c r="G129" s="389"/>
      <c r="H129" s="132" t="s">
        <v>18</v>
      </c>
      <c r="I129" s="133">
        <v>0</v>
      </c>
      <c r="J129" s="133">
        <v>0</v>
      </c>
      <c r="K129" s="404"/>
      <c r="L129" s="419"/>
      <c r="M129" s="419"/>
      <c r="N129" s="135"/>
      <c r="O129" s="136"/>
      <c r="P129" s="137"/>
      <c r="Q129" s="137"/>
      <c r="R129" s="137"/>
      <c r="S129" s="137"/>
      <c r="T129" s="137"/>
      <c r="U129" s="137"/>
      <c r="V129" s="137"/>
      <c r="W129" s="137"/>
      <c r="X129" s="137"/>
      <c r="Y129" s="137"/>
      <c r="Z129" s="137"/>
      <c r="AA129" s="137"/>
      <c r="AB129" s="137"/>
      <c r="AC129" s="137"/>
      <c r="AD129" s="137"/>
      <c r="AE129" s="137"/>
      <c r="AF129" s="137"/>
      <c r="AG129" s="137"/>
      <c r="AH129" s="136"/>
      <c r="AI129" s="137"/>
      <c r="AJ129" s="137"/>
      <c r="AK129" s="137"/>
      <c r="AL129" s="137"/>
      <c r="AM129" s="137"/>
      <c r="AN129" s="137"/>
      <c r="AO129" s="137"/>
      <c r="AP129" s="137"/>
      <c r="AQ129" s="137"/>
      <c r="AR129" s="137"/>
      <c r="AS129" s="137"/>
      <c r="AT129" s="137"/>
      <c r="AU129" s="137"/>
      <c r="AV129" s="137"/>
      <c r="AW129" s="137"/>
      <c r="AX129" s="137"/>
      <c r="AY129" s="137"/>
      <c r="AZ129" s="138"/>
      <c r="BA129" s="136"/>
      <c r="BB129" s="136"/>
      <c r="BC129" s="112"/>
      <c r="BD129" s="90"/>
      <c r="BE129" s="90"/>
      <c r="BF129" s="90"/>
      <c r="BG129" s="90"/>
      <c r="BH129" s="90"/>
      <c r="BI129" s="90"/>
      <c r="BJ129" s="90"/>
      <c r="BK129" s="90"/>
      <c r="BL129" s="90"/>
      <c r="BM129" s="90"/>
      <c r="BN129" s="90"/>
      <c r="BO129" s="90"/>
      <c r="BP129" s="90"/>
      <c r="BQ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row>
    <row r="130" spans="1:117" s="87" customFormat="1" ht="15.75" x14ac:dyDescent="0.25">
      <c r="A130" s="383"/>
      <c r="B130" s="386"/>
      <c r="C130" s="386"/>
      <c r="D130" s="389"/>
      <c r="E130" s="425"/>
      <c r="F130" s="430"/>
      <c r="G130" s="389"/>
      <c r="H130" s="132" t="s">
        <v>19</v>
      </c>
      <c r="I130" s="133">
        <v>0</v>
      </c>
      <c r="J130" s="133">
        <v>0</v>
      </c>
      <c r="K130" s="404"/>
      <c r="L130" s="419"/>
      <c r="M130" s="419"/>
      <c r="N130" s="135"/>
      <c r="O130" s="136"/>
      <c r="P130" s="137"/>
      <c r="Q130" s="137"/>
      <c r="R130" s="137"/>
      <c r="S130" s="137"/>
      <c r="T130" s="137"/>
      <c r="U130" s="137"/>
      <c r="V130" s="137"/>
      <c r="W130" s="137"/>
      <c r="X130" s="137"/>
      <c r="Y130" s="137"/>
      <c r="Z130" s="137"/>
      <c r="AA130" s="137"/>
      <c r="AB130" s="137"/>
      <c r="AC130" s="137"/>
      <c r="AD130" s="137"/>
      <c r="AE130" s="137"/>
      <c r="AF130" s="137"/>
      <c r="AG130" s="137"/>
      <c r="AH130" s="136"/>
      <c r="AI130" s="137"/>
      <c r="AJ130" s="137"/>
      <c r="AK130" s="137"/>
      <c r="AL130" s="137"/>
      <c r="AM130" s="137"/>
      <c r="AN130" s="137"/>
      <c r="AO130" s="137"/>
      <c r="AP130" s="137"/>
      <c r="AQ130" s="137"/>
      <c r="AR130" s="137"/>
      <c r="AS130" s="137"/>
      <c r="AT130" s="137"/>
      <c r="AU130" s="137"/>
      <c r="AV130" s="137"/>
      <c r="AW130" s="137"/>
      <c r="AX130" s="137"/>
      <c r="AY130" s="137"/>
      <c r="AZ130" s="138"/>
      <c r="BA130" s="136"/>
      <c r="BB130" s="136"/>
      <c r="BC130" s="112"/>
      <c r="BD130" s="90"/>
      <c r="BE130" s="90"/>
      <c r="BF130" s="90"/>
      <c r="BG130" s="90"/>
      <c r="BH130" s="90"/>
      <c r="BI130" s="90"/>
      <c r="BJ130" s="90"/>
      <c r="BK130" s="90"/>
      <c r="BL130" s="90"/>
      <c r="BM130" s="90"/>
      <c r="BN130" s="90"/>
      <c r="BO130" s="90"/>
      <c r="BP130" s="90"/>
      <c r="BQ130" s="90"/>
      <c r="BZ130" s="90"/>
      <c r="CA130" s="90"/>
      <c r="CB130" s="90"/>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row>
    <row r="131" spans="1:117" s="87" customFormat="1" ht="48" customHeight="1" x14ac:dyDescent="0.25">
      <c r="A131" s="384"/>
      <c r="B131" s="387"/>
      <c r="C131" s="387"/>
      <c r="D131" s="390"/>
      <c r="E131" s="426"/>
      <c r="F131" s="431"/>
      <c r="G131" s="390"/>
      <c r="H131" s="132" t="s">
        <v>20</v>
      </c>
      <c r="I131" s="133">
        <v>124027</v>
      </c>
      <c r="J131" s="133">
        <v>1089</v>
      </c>
      <c r="K131" s="405"/>
      <c r="L131" s="420"/>
      <c r="M131" s="420"/>
      <c r="N131" s="135"/>
      <c r="O131" s="136"/>
      <c r="P131" s="137"/>
      <c r="Q131" s="137"/>
      <c r="R131" s="137"/>
      <c r="S131" s="137"/>
      <c r="T131" s="137"/>
      <c r="U131" s="137"/>
      <c r="V131" s="137"/>
      <c r="W131" s="137"/>
      <c r="X131" s="137"/>
      <c r="Y131" s="137"/>
      <c r="Z131" s="137"/>
      <c r="AA131" s="137"/>
      <c r="AB131" s="137"/>
      <c r="AC131" s="137"/>
      <c r="AD131" s="137"/>
      <c r="AE131" s="137"/>
      <c r="AF131" s="137"/>
      <c r="AG131" s="137"/>
      <c r="AH131" s="136"/>
      <c r="AI131" s="137"/>
      <c r="AJ131" s="137"/>
      <c r="AK131" s="137"/>
      <c r="AL131" s="137"/>
      <c r="AM131" s="137"/>
      <c r="AN131" s="137"/>
      <c r="AO131" s="137"/>
      <c r="AP131" s="137"/>
      <c r="AQ131" s="137"/>
      <c r="AR131" s="137"/>
      <c r="AS131" s="137"/>
      <c r="AT131" s="137"/>
      <c r="AU131" s="137"/>
      <c r="AV131" s="137"/>
      <c r="AW131" s="137"/>
      <c r="AX131" s="137"/>
      <c r="AY131" s="137"/>
      <c r="AZ131" s="138"/>
      <c r="BA131" s="136"/>
      <c r="BB131" s="136"/>
      <c r="BC131" s="112"/>
      <c r="BD131" s="90"/>
      <c r="BE131" s="90"/>
      <c r="BF131" s="90"/>
      <c r="BG131" s="90"/>
      <c r="BH131" s="90"/>
      <c r="BI131" s="90"/>
      <c r="BJ131" s="90"/>
      <c r="BK131" s="90"/>
      <c r="BL131" s="90"/>
      <c r="BM131" s="90"/>
      <c r="BN131" s="90"/>
      <c r="BO131" s="90"/>
      <c r="BP131" s="90"/>
      <c r="BQ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row>
    <row r="132" spans="1:117" s="87" customFormat="1" ht="15.75" customHeight="1" x14ac:dyDescent="0.25">
      <c r="A132" s="382" t="s">
        <v>181</v>
      </c>
      <c r="B132" s="385" t="s">
        <v>182</v>
      </c>
      <c r="C132" s="385" t="s">
        <v>331</v>
      </c>
      <c r="D132" s="388" t="s">
        <v>336</v>
      </c>
      <c r="E132" s="424">
        <v>470</v>
      </c>
      <c r="F132" s="429">
        <v>2024</v>
      </c>
      <c r="G132" s="388" t="s">
        <v>74</v>
      </c>
      <c r="H132" s="132" t="s">
        <v>17</v>
      </c>
      <c r="I132" s="140">
        <f>I135</f>
        <v>47900</v>
      </c>
      <c r="J132" s="140">
        <f>J135</f>
        <v>0</v>
      </c>
      <c r="K132" s="403" t="s">
        <v>61</v>
      </c>
      <c r="L132" s="418" t="s">
        <v>373</v>
      </c>
      <c r="M132" s="418" t="s">
        <v>334</v>
      </c>
      <c r="N132" s="135"/>
      <c r="O132" s="136"/>
      <c r="P132" s="137"/>
      <c r="Q132" s="137"/>
      <c r="R132" s="137"/>
      <c r="S132" s="137"/>
      <c r="T132" s="137"/>
      <c r="U132" s="137"/>
      <c r="V132" s="137"/>
      <c r="W132" s="137"/>
      <c r="X132" s="137"/>
      <c r="Y132" s="137"/>
      <c r="Z132" s="137"/>
      <c r="AA132" s="137"/>
      <c r="AB132" s="137"/>
      <c r="AC132" s="137"/>
      <c r="AD132" s="137"/>
      <c r="AE132" s="137"/>
      <c r="AF132" s="137"/>
      <c r="AG132" s="137"/>
      <c r="AH132" s="136"/>
      <c r="AI132" s="137"/>
      <c r="AJ132" s="137"/>
      <c r="AK132" s="137"/>
      <c r="AL132" s="137"/>
      <c r="AM132" s="137"/>
      <c r="AN132" s="137"/>
      <c r="AO132" s="137"/>
      <c r="AP132" s="137"/>
      <c r="AQ132" s="137"/>
      <c r="AR132" s="137"/>
      <c r="AS132" s="137"/>
      <c r="AT132" s="137"/>
      <c r="AU132" s="137"/>
      <c r="AV132" s="137"/>
      <c r="AW132" s="137"/>
      <c r="AX132" s="137"/>
      <c r="AY132" s="137"/>
      <c r="AZ132" s="138"/>
      <c r="BA132" s="136"/>
      <c r="BB132" s="136"/>
      <c r="BC132" s="150"/>
      <c r="BZ132" s="90"/>
      <c r="CA132" s="90"/>
      <c r="CB132" s="90"/>
      <c r="CC132" s="90"/>
      <c r="CD132" s="90"/>
      <c r="CE132" s="90"/>
      <c r="CF132" s="90"/>
      <c r="CG132" s="90"/>
      <c r="CH132" s="90"/>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row>
    <row r="133" spans="1:117" s="87" customFormat="1" ht="15.75" x14ac:dyDescent="0.25">
      <c r="A133" s="383"/>
      <c r="B133" s="386"/>
      <c r="C133" s="386"/>
      <c r="D133" s="389"/>
      <c r="E133" s="425"/>
      <c r="F133" s="430"/>
      <c r="G133" s="389"/>
      <c r="H133" s="132" t="s">
        <v>18</v>
      </c>
      <c r="I133" s="133">
        <v>0</v>
      </c>
      <c r="J133" s="133">
        <v>0</v>
      </c>
      <c r="K133" s="404"/>
      <c r="L133" s="419"/>
      <c r="M133" s="419"/>
      <c r="N133" s="135"/>
      <c r="O133" s="136"/>
      <c r="P133" s="137"/>
      <c r="Q133" s="137"/>
      <c r="R133" s="137"/>
      <c r="S133" s="137"/>
      <c r="T133" s="137"/>
      <c r="U133" s="137"/>
      <c r="V133" s="137"/>
      <c r="W133" s="137"/>
      <c r="X133" s="137"/>
      <c r="Y133" s="137"/>
      <c r="Z133" s="137"/>
      <c r="AA133" s="137"/>
      <c r="AB133" s="137"/>
      <c r="AC133" s="137"/>
      <c r="AD133" s="137"/>
      <c r="AE133" s="137"/>
      <c r="AF133" s="137"/>
      <c r="AG133" s="137"/>
      <c r="AH133" s="136"/>
      <c r="AI133" s="137"/>
      <c r="AJ133" s="137"/>
      <c r="AK133" s="137"/>
      <c r="AL133" s="137"/>
      <c r="AM133" s="137"/>
      <c r="AN133" s="137"/>
      <c r="AO133" s="137"/>
      <c r="AP133" s="137"/>
      <c r="AQ133" s="137"/>
      <c r="AR133" s="137"/>
      <c r="AS133" s="137"/>
      <c r="AT133" s="137"/>
      <c r="AU133" s="137"/>
      <c r="AV133" s="137"/>
      <c r="AW133" s="137"/>
      <c r="AX133" s="137"/>
      <c r="AY133" s="137"/>
      <c r="AZ133" s="138"/>
      <c r="BA133" s="136"/>
      <c r="BB133" s="136"/>
      <c r="BC133" s="15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c r="DK133" s="90"/>
      <c r="DL133" s="90"/>
      <c r="DM133" s="90"/>
    </row>
    <row r="134" spans="1:117" s="87" customFormat="1" ht="15.75" x14ac:dyDescent="0.25">
      <c r="A134" s="383"/>
      <c r="B134" s="386"/>
      <c r="C134" s="386"/>
      <c r="D134" s="389"/>
      <c r="E134" s="425"/>
      <c r="F134" s="430"/>
      <c r="G134" s="389"/>
      <c r="H134" s="132" t="s">
        <v>19</v>
      </c>
      <c r="I134" s="133">
        <v>0</v>
      </c>
      <c r="J134" s="133">
        <v>0</v>
      </c>
      <c r="K134" s="404"/>
      <c r="L134" s="419"/>
      <c r="M134" s="419"/>
      <c r="N134" s="135"/>
      <c r="O134" s="136"/>
      <c r="P134" s="137"/>
      <c r="Q134" s="137"/>
      <c r="R134" s="137"/>
      <c r="S134" s="137"/>
      <c r="T134" s="137"/>
      <c r="U134" s="137"/>
      <c r="V134" s="137"/>
      <c r="W134" s="137"/>
      <c r="X134" s="137"/>
      <c r="Y134" s="137"/>
      <c r="Z134" s="137"/>
      <c r="AA134" s="137"/>
      <c r="AB134" s="137"/>
      <c r="AC134" s="137"/>
      <c r="AD134" s="137"/>
      <c r="AE134" s="137"/>
      <c r="AF134" s="137"/>
      <c r="AG134" s="137"/>
      <c r="AH134" s="136"/>
      <c r="AI134" s="137"/>
      <c r="AJ134" s="137"/>
      <c r="AK134" s="137"/>
      <c r="AL134" s="137"/>
      <c r="AM134" s="137"/>
      <c r="AN134" s="137"/>
      <c r="AO134" s="137"/>
      <c r="AP134" s="137"/>
      <c r="AQ134" s="137"/>
      <c r="AR134" s="137"/>
      <c r="AS134" s="137"/>
      <c r="AT134" s="137"/>
      <c r="AU134" s="137"/>
      <c r="AV134" s="137"/>
      <c r="AW134" s="137"/>
      <c r="AX134" s="137"/>
      <c r="AY134" s="137"/>
      <c r="AZ134" s="138"/>
      <c r="BA134" s="136"/>
      <c r="BB134" s="136"/>
      <c r="BC134" s="150"/>
      <c r="BZ134" s="90"/>
      <c r="CA134" s="90"/>
      <c r="CB134" s="90"/>
      <c r="CC134" s="90"/>
      <c r="CD134" s="90"/>
      <c r="CE134" s="90"/>
      <c r="CF134" s="90"/>
      <c r="CG134" s="90"/>
      <c r="CH134" s="90"/>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0"/>
      <c r="DI134" s="90"/>
      <c r="DJ134" s="90"/>
      <c r="DK134" s="90"/>
      <c r="DL134" s="90"/>
      <c r="DM134" s="90"/>
    </row>
    <row r="135" spans="1:117" s="87" customFormat="1" ht="31.5" x14ac:dyDescent="0.25">
      <c r="A135" s="384"/>
      <c r="B135" s="387"/>
      <c r="C135" s="387"/>
      <c r="D135" s="390"/>
      <c r="E135" s="426"/>
      <c r="F135" s="431"/>
      <c r="G135" s="390"/>
      <c r="H135" s="132" t="s">
        <v>20</v>
      </c>
      <c r="I135" s="133">
        <v>47900</v>
      </c>
      <c r="J135" s="133">
        <v>0</v>
      </c>
      <c r="K135" s="405"/>
      <c r="L135" s="420"/>
      <c r="M135" s="420"/>
      <c r="N135" s="135"/>
      <c r="O135" s="136"/>
      <c r="P135" s="137"/>
      <c r="Q135" s="137"/>
      <c r="R135" s="137"/>
      <c r="S135" s="137"/>
      <c r="T135" s="137"/>
      <c r="U135" s="137"/>
      <c r="V135" s="137"/>
      <c r="W135" s="137"/>
      <c r="X135" s="137"/>
      <c r="Y135" s="137"/>
      <c r="Z135" s="137"/>
      <c r="AA135" s="137"/>
      <c r="AB135" s="137"/>
      <c r="AC135" s="137"/>
      <c r="AD135" s="137"/>
      <c r="AE135" s="137"/>
      <c r="AF135" s="137"/>
      <c r="AG135" s="137"/>
      <c r="AH135" s="136"/>
      <c r="AI135" s="137"/>
      <c r="AJ135" s="137"/>
      <c r="AK135" s="137"/>
      <c r="AL135" s="137"/>
      <c r="AM135" s="137"/>
      <c r="AN135" s="137"/>
      <c r="AO135" s="137"/>
      <c r="AP135" s="137"/>
      <c r="AQ135" s="137"/>
      <c r="AR135" s="137"/>
      <c r="AS135" s="137"/>
      <c r="AT135" s="137"/>
      <c r="AU135" s="137"/>
      <c r="AV135" s="137"/>
      <c r="AW135" s="137"/>
      <c r="AX135" s="137"/>
      <c r="AY135" s="137"/>
      <c r="AZ135" s="138"/>
      <c r="BA135" s="136"/>
      <c r="BB135" s="136"/>
      <c r="BC135" s="150"/>
      <c r="BZ135" s="90"/>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row>
    <row r="136" spans="1:117" s="87" customFormat="1" ht="15.75" customHeight="1" x14ac:dyDescent="0.25">
      <c r="A136" s="382" t="s">
        <v>183</v>
      </c>
      <c r="B136" s="385" t="s">
        <v>184</v>
      </c>
      <c r="C136" s="385" t="s">
        <v>331</v>
      </c>
      <c r="D136" s="388" t="s">
        <v>336</v>
      </c>
      <c r="E136" s="424">
        <v>344</v>
      </c>
      <c r="F136" s="429">
        <v>2024</v>
      </c>
      <c r="G136" s="388" t="s">
        <v>74</v>
      </c>
      <c r="H136" s="132" t="s">
        <v>17</v>
      </c>
      <c r="I136" s="140">
        <f>I139</f>
        <v>34400</v>
      </c>
      <c r="J136" s="140">
        <f>J139</f>
        <v>0</v>
      </c>
      <c r="K136" s="403" t="s">
        <v>61</v>
      </c>
      <c r="L136" s="418" t="s">
        <v>373</v>
      </c>
      <c r="M136" s="418" t="s">
        <v>334</v>
      </c>
      <c r="N136" s="135"/>
      <c r="O136" s="136"/>
      <c r="P136" s="137"/>
      <c r="Q136" s="137"/>
      <c r="R136" s="137"/>
      <c r="S136" s="137"/>
      <c r="T136" s="137"/>
      <c r="U136" s="137"/>
      <c r="V136" s="137"/>
      <c r="W136" s="137"/>
      <c r="X136" s="137"/>
      <c r="Y136" s="137"/>
      <c r="Z136" s="137"/>
      <c r="AA136" s="137"/>
      <c r="AB136" s="137"/>
      <c r="AC136" s="137"/>
      <c r="AD136" s="137"/>
      <c r="AE136" s="137"/>
      <c r="AF136" s="137"/>
      <c r="AG136" s="137"/>
      <c r="AH136" s="136"/>
      <c r="AI136" s="137"/>
      <c r="AJ136" s="137"/>
      <c r="AK136" s="137"/>
      <c r="AL136" s="137"/>
      <c r="AM136" s="137"/>
      <c r="AN136" s="137"/>
      <c r="AO136" s="137"/>
      <c r="AP136" s="137"/>
      <c r="AQ136" s="137"/>
      <c r="AR136" s="137"/>
      <c r="AS136" s="137"/>
      <c r="AT136" s="137"/>
      <c r="AU136" s="137"/>
      <c r="AV136" s="137"/>
      <c r="AW136" s="137"/>
      <c r="AX136" s="137"/>
      <c r="AY136" s="137"/>
      <c r="AZ136" s="138"/>
      <c r="BA136" s="136"/>
      <c r="BB136" s="136"/>
      <c r="BC136" s="150"/>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row>
    <row r="137" spans="1:117" s="87" customFormat="1" ht="15.75" x14ac:dyDescent="0.25">
      <c r="A137" s="383"/>
      <c r="B137" s="386"/>
      <c r="C137" s="386"/>
      <c r="D137" s="389"/>
      <c r="E137" s="425"/>
      <c r="F137" s="430"/>
      <c r="G137" s="389"/>
      <c r="H137" s="132" t="s">
        <v>18</v>
      </c>
      <c r="I137" s="133">
        <v>0</v>
      </c>
      <c r="J137" s="133">
        <v>0</v>
      </c>
      <c r="K137" s="404"/>
      <c r="L137" s="419"/>
      <c r="M137" s="419"/>
      <c r="N137" s="135"/>
      <c r="O137" s="136"/>
      <c r="P137" s="137"/>
      <c r="Q137" s="137"/>
      <c r="R137" s="137"/>
      <c r="S137" s="137"/>
      <c r="T137" s="137"/>
      <c r="U137" s="137"/>
      <c r="V137" s="137"/>
      <c r="W137" s="137"/>
      <c r="X137" s="137"/>
      <c r="Y137" s="137"/>
      <c r="Z137" s="137"/>
      <c r="AA137" s="137"/>
      <c r="AB137" s="137"/>
      <c r="AC137" s="137"/>
      <c r="AD137" s="137"/>
      <c r="AE137" s="137"/>
      <c r="AF137" s="137"/>
      <c r="AG137" s="137"/>
      <c r="AH137" s="136"/>
      <c r="AI137" s="137"/>
      <c r="AJ137" s="137"/>
      <c r="AK137" s="137"/>
      <c r="AL137" s="137"/>
      <c r="AM137" s="137"/>
      <c r="AN137" s="137"/>
      <c r="AO137" s="137"/>
      <c r="AP137" s="137"/>
      <c r="AQ137" s="137"/>
      <c r="AR137" s="137"/>
      <c r="AS137" s="137"/>
      <c r="AT137" s="137"/>
      <c r="AU137" s="137"/>
      <c r="AV137" s="137"/>
      <c r="AW137" s="137"/>
      <c r="AX137" s="137"/>
      <c r="AY137" s="137"/>
      <c r="AZ137" s="138"/>
      <c r="BA137" s="136"/>
      <c r="BB137" s="136"/>
      <c r="BC137" s="15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row>
    <row r="138" spans="1:117" s="87" customFormat="1" ht="15.75" x14ac:dyDescent="0.25">
      <c r="A138" s="383"/>
      <c r="B138" s="386"/>
      <c r="C138" s="386"/>
      <c r="D138" s="389"/>
      <c r="E138" s="425"/>
      <c r="F138" s="430"/>
      <c r="G138" s="389"/>
      <c r="H138" s="132" t="s">
        <v>19</v>
      </c>
      <c r="I138" s="133">
        <v>0</v>
      </c>
      <c r="J138" s="133">
        <v>0</v>
      </c>
      <c r="K138" s="404"/>
      <c r="L138" s="419"/>
      <c r="M138" s="419"/>
      <c r="N138" s="135"/>
      <c r="O138" s="136"/>
      <c r="P138" s="137"/>
      <c r="Q138" s="137"/>
      <c r="R138" s="137"/>
      <c r="S138" s="137"/>
      <c r="T138" s="137"/>
      <c r="U138" s="137"/>
      <c r="V138" s="137"/>
      <c r="W138" s="137"/>
      <c r="X138" s="137"/>
      <c r="Y138" s="137"/>
      <c r="Z138" s="137"/>
      <c r="AA138" s="137"/>
      <c r="AB138" s="137"/>
      <c r="AC138" s="137"/>
      <c r="AD138" s="137"/>
      <c r="AE138" s="137"/>
      <c r="AF138" s="137"/>
      <c r="AG138" s="137"/>
      <c r="AH138" s="136"/>
      <c r="AI138" s="137"/>
      <c r="AJ138" s="137"/>
      <c r="AK138" s="137"/>
      <c r="AL138" s="137"/>
      <c r="AM138" s="137"/>
      <c r="AN138" s="137"/>
      <c r="AO138" s="137"/>
      <c r="AP138" s="137"/>
      <c r="AQ138" s="137"/>
      <c r="AR138" s="137"/>
      <c r="AS138" s="137"/>
      <c r="AT138" s="137"/>
      <c r="AU138" s="137"/>
      <c r="AV138" s="137"/>
      <c r="AW138" s="137"/>
      <c r="AX138" s="137"/>
      <c r="AY138" s="137"/>
      <c r="AZ138" s="138"/>
      <c r="BA138" s="136"/>
      <c r="BB138" s="136"/>
      <c r="BC138" s="15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c r="DK138" s="90"/>
      <c r="DL138" s="90"/>
      <c r="DM138" s="90"/>
    </row>
    <row r="139" spans="1:117" s="87" customFormat="1" ht="31.5" x14ac:dyDescent="0.25">
      <c r="A139" s="384"/>
      <c r="B139" s="387"/>
      <c r="C139" s="387"/>
      <c r="D139" s="390"/>
      <c r="E139" s="426"/>
      <c r="F139" s="431"/>
      <c r="G139" s="390"/>
      <c r="H139" s="132" t="s">
        <v>20</v>
      </c>
      <c r="I139" s="133">
        <v>34400</v>
      </c>
      <c r="J139" s="133">
        <v>0</v>
      </c>
      <c r="K139" s="405"/>
      <c r="L139" s="420"/>
      <c r="M139" s="420"/>
      <c r="N139" s="135"/>
      <c r="O139" s="136"/>
      <c r="P139" s="137"/>
      <c r="Q139" s="137"/>
      <c r="R139" s="137"/>
      <c r="S139" s="137"/>
      <c r="T139" s="137"/>
      <c r="U139" s="137"/>
      <c r="V139" s="137"/>
      <c r="W139" s="137"/>
      <c r="X139" s="137"/>
      <c r="Y139" s="137"/>
      <c r="Z139" s="137"/>
      <c r="AA139" s="137"/>
      <c r="AB139" s="137"/>
      <c r="AC139" s="137"/>
      <c r="AD139" s="137"/>
      <c r="AE139" s="137"/>
      <c r="AF139" s="137"/>
      <c r="AG139" s="137"/>
      <c r="AH139" s="136"/>
      <c r="AI139" s="137"/>
      <c r="AJ139" s="137"/>
      <c r="AK139" s="137"/>
      <c r="AL139" s="137"/>
      <c r="AM139" s="137"/>
      <c r="AN139" s="137"/>
      <c r="AO139" s="137"/>
      <c r="AP139" s="137"/>
      <c r="AQ139" s="137"/>
      <c r="AR139" s="137"/>
      <c r="AS139" s="137"/>
      <c r="AT139" s="137"/>
      <c r="AU139" s="137"/>
      <c r="AV139" s="137"/>
      <c r="AW139" s="137"/>
      <c r="AX139" s="137"/>
      <c r="AY139" s="137"/>
      <c r="AZ139" s="138"/>
      <c r="BA139" s="136"/>
      <c r="BB139" s="136"/>
      <c r="BC139" s="15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c r="DK139" s="90"/>
      <c r="DL139" s="90"/>
      <c r="DM139" s="90"/>
    </row>
    <row r="140" spans="1:117" s="87" customFormat="1" ht="15.75" customHeight="1" x14ac:dyDescent="0.25">
      <c r="A140" s="382" t="s">
        <v>185</v>
      </c>
      <c r="B140" s="385" t="s">
        <v>186</v>
      </c>
      <c r="C140" s="385" t="s">
        <v>331</v>
      </c>
      <c r="D140" s="388" t="s">
        <v>336</v>
      </c>
      <c r="E140" s="424">
        <v>98</v>
      </c>
      <c r="F140" s="429" t="s">
        <v>345</v>
      </c>
      <c r="G140" s="388" t="s">
        <v>74</v>
      </c>
      <c r="H140" s="132" t="s">
        <v>17</v>
      </c>
      <c r="I140" s="140">
        <f>I143</f>
        <v>40</v>
      </c>
      <c r="J140" s="140">
        <f>J143</f>
        <v>0</v>
      </c>
      <c r="K140" s="403" t="s">
        <v>61</v>
      </c>
      <c r="L140" s="418" t="s">
        <v>373</v>
      </c>
      <c r="M140" s="418" t="s">
        <v>334</v>
      </c>
      <c r="N140" s="135"/>
      <c r="O140" s="136"/>
      <c r="P140" s="137"/>
      <c r="Q140" s="137"/>
      <c r="R140" s="137"/>
      <c r="S140" s="137"/>
      <c r="T140" s="137"/>
      <c r="U140" s="137"/>
      <c r="V140" s="137"/>
      <c r="W140" s="137"/>
      <c r="X140" s="137"/>
      <c r="Y140" s="137"/>
      <c r="Z140" s="137"/>
      <c r="AA140" s="137"/>
      <c r="AB140" s="137"/>
      <c r="AC140" s="137"/>
      <c r="AD140" s="137"/>
      <c r="AE140" s="137"/>
      <c r="AF140" s="137"/>
      <c r="AG140" s="137"/>
      <c r="AH140" s="136"/>
      <c r="AI140" s="137"/>
      <c r="AJ140" s="137"/>
      <c r="AK140" s="137"/>
      <c r="AL140" s="137"/>
      <c r="AM140" s="137"/>
      <c r="AN140" s="137"/>
      <c r="AO140" s="137"/>
      <c r="AP140" s="137"/>
      <c r="AQ140" s="137"/>
      <c r="AR140" s="137"/>
      <c r="AS140" s="137"/>
      <c r="AT140" s="137"/>
      <c r="AU140" s="137"/>
      <c r="AV140" s="137"/>
      <c r="AW140" s="137"/>
      <c r="AX140" s="137"/>
      <c r="AY140" s="137"/>
      <c r="AZ140" s="138"/>
      <c r="BA140" s="136"/>
      <c r="BB140" s="136"/>
      <c r="BC140" s="112"/>
      <c r="BD140" s="90"/>
      <c r="BE140" s="90"/>
      <c r="BF140" s="90"/>
      <c r="BG140" s="90"/>
      <c r="BH140" s="90"/>
      <c r="BI140" s="90"/>
      <c r="BJ140" s="90"/>
      <c r="BK140" s="90"/>
      <c r="BL140" s="90"/>
      <c r="BM140" s="90"/>
      <c r="BN140" s="90"/>
      <c r="BO140" s="90"/>
      <c r="BP140" s="90"/>
      <c r="BQ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row>
    <row r="141" spans="1:117" s="87" customFormat="1" ht="15.75" x14ac:dyDescent="0.25">
      <c r="A141" s="383"/>
      <c r="B141" s="386"/>
      <c r="C141" s="386"/>
      <c r="D141" s="389"/>
      <c r="E141" s="425"/>
      <c r="F141" s="430"/>
      <c r="G141" s="389"/>
      <c r="H141" s="132" t="s">
        <v>18</v>
      </c>
      <c r="I141" s="133">
        <v>0</v>
      </c>
      <c r="J141" s="133">
        <v>0</v>
      </c>
      <c r="K141" s="404"/>
      <c r="L141" s="419"/>
      <c r="M141" s="419"/>
      <c r="N141" s="135"/>
      <c r="O141" s="136"/>
      <c r="P141" s="137"/>
      <c r="Q141" s="137"/>
      <c r="R141" s="137"/>
      <c r="S141" s="137"/>
      <c r="T141" s="137"/>
      <c r="U141" s="137"/>
      <c r="V141" s="137"/>
      <c r="W141" s="137"/>
      <c r="X141" s="137"/>
      <c r="Y141" s="137"/>
      <c r="Z141" s="137"/>
      <c r="AA141" s="137"/>
      <c r="AB141" s="137"/>
      <c r="AC141" s="137"/>
      <c r="AD141" s="137"/>
      <c r="AE141" s="137"/>
      <c r="AF141" s="137"/>
      <c r="AG141" s="137"/>
      <c r="AH141" s="136"/>
      <c r="AI141" s="137"/>
      <c r="AJ141" s="137"/>
      <c r="AK141" s="137"/>
      <c r="AL141" s="137"/>
      <c r="AM141" s="137"/>
      <c r="AN141" s="137"/>
      <c r="AO141" s="137"/>
      <c r="AP141" s="137"/>
      <c r="AQ141" s="137"/>
      <c r="AR141" s="137"/>
      <c r="AS141" s="137"/>
      <c r="AT141" s="137"/>
      <c r="AU141" s="137"/>
      <c r="AV141" s="137"/>
      <c r="AW141" s="137"/>
      <c r="AX141" s="137"/>
      <c r="AY141" s="137"/>
      <c r="AZ141" s="138"/>
      <c r="BA141" s="136"/>
      <c r="BB141" s="136"/>
      <c r="BC141" s="112"/>
      <c r="BD141" s="90"/>
      <c r="BE141" s="90"/>
      <c r="BF141" s="90"/>
      <c r="BG141" s="90"/>
      <c r="BH141" s="90"/>
      <c r="BI141" s="90"/>
      <c r="BJ141" s="90"/>
      <c r="BK141" s="90"/>
      <c r="BL141" s="90"/>
      <c r="BM141" s="90"/>
      <c r="BN141" s="90"/>
      <c r="BO141" s="90"/>
      <c r="BP141" s="90"/>
      <c r="BQ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c r="DK141" s="90"/>
      <c r="DL141" s="90"/>
      <c r="DM141" s="90"/>
    </row>
    <row r="142" spans="1:117" s="87" customFormat="1" ht="15.75" x14ac:dyDescent="0.25">
      <c r="A142" s="383"/>
      <c r="B142" s="386"/>
      <c r="C142" s="386"/>
      <c r="D142" s="389"/>
      <c r="E142" s="425"/>
      <c r="F142" s="430"/>
      <c r="G142" s="389"/>
      <c r="H142" s="132" t="s">
        <v>19</v>
      </c>
      <c r="I142" s="133">
        <v>0</v>
      </c>
      <c r="J142" s="133">
        <v>0</v>
      </c>
      <c r="K142" s="404"/>
      <c r="L142" s="419"/>
      <c r="M142" s="419"/>
      <c r="N142" s="135"/>
      <c r="O142" s="136"/>
      <c r="P142" s="137"/>
      <c r="Q142" s="137"/>
      <c r="R142" s="137"/>
      <c r="S142" s="137"/>
      <c r="T142" s="137"/>
      <c r="U142" s="137"/>
      <c r="V142" s="137"/>
      <c r="W142" s="137"/>
      <c r="X142" s="137"/>
      <c r="Y142" s="137"/>
      <c r="Z142" s="137"/>
      <c r="AA142" s="137"/>
      <c r="AB142" s="137"/>
      <c r="AC142" s="137"/>
      <c r="AD142" s="137"/>
      <c r="AE142" s="137"/>
      <c r="AF142" s="137"/>
      <c r="AG142" s="137"/>
      <c r="AH142" s="136"/>
      <c r="AI142" s="137"/>
      <c r="AJ142" s="137"/>
      <c r="AK142" s="137"/>
      <c r="AL142" s="137"/>
      <c r="AM142" s="137"/>
      <c r="AN142" s="137"/>
      <c r="AO142" s="137"/>
      <c r="AP142" s="137"/>
      <c r="AQ142" s="137"/>
      <c r="AR142" s="137"/>
      <c r="AS142" s="137"/>
      <c r="AT142" s="137"/>
      <c r="AU142" s="137"/>
      <c r="AV142" s="137"/>
      <c r="AW142" s="137"/>
      <c r="AX142" s="137"/>
      <c r="AY142" s="137"/>
      <c r="AZ142" s="138"/>
      <c r="BA142" s="136"/>
      <c r="BB142" s="136"/>
      <c r="BC142" s="112"/>
      <c r="BD142" s="90"/>
      <c r="BE142" s="90"/>
      <c r="BF142" s="90"/>
      <c r="BG142" s="90"/>
      <c r="BH142" s="90"/>
      <c r="BI142" s="90"/>
      <c r="BJ142" s="90"/>
      <c r="BK142" s="90"/>
      <c r="BL142" s="90"/>
      <c r="BM142" s="90"/>
      <c r="BN142" s="90"/>
      <c r="BO142" s="90"/>
      <c r="BP142" s="90"/>
      <c r="BQ142" s="90"/>
      <c r="BZ142" s="90"/>
      <c r="CA142" s="90"/>
      <c r="CB142" s="90"/>
      <c r="CC142" s="90"/>
      <c r="CD142" s="90"/>
      <c r="CE142" s="90"/>
      <c r="CF142" s="90"/>
      <c r="CG142" s="90"/>
      <c r="CH142" s="90"/>
      <c r="CI142" s="90"/>
      <c r="CJ142" s="90"/>
      <c r="CK142" s="90"/>
      <c r="CL142" s="90"/>
      <c r="CM142" s="90"/>
      <c r="CN142" s="90"/>
      <c r="CO142" s="90"/>
      <c r="CP142" s="90"/>
      <c r="CQ142" s="90"/>
      <c r="CR142" s="90"/>
      <c r="CS142" s="90"/>
      <c r="CT142" s="90"/>
      <c r="CU142" s="90"/>
      <c r="CV142" s="90"/>
      <c r="CW142" s="90"/>
      <c r="CX142" s="90"/>
      <c r="CY142" s="90"/>
      <c r="CZ142" s="90"/>
      <c r="DA142" s="90"/>
      <c r="DB142" s="90"/>
      <c r="DC142" s="90"/>
      <c r="DD142" s="90"/>
      <c r="DE142" s="90"/>
      <c r="DF142" s="90"/>
      <c r="DG142" s="90"/>
      <c r="DH142" s="90"/>
      <c r="DI142" s="90"/>
      <c r="DJ142" s="90"/>
      <c r="DK142" s="90"/>
      <c r="DL142" s="90"/>
      <c r="DM142" s="90"/>
    </row>
    <row r="143" spans="1:117" s="87" customFormat="1" ht="31.5" x14ac:dyDescent="0.25">
      <c r="A143" s="384"/>
      <c r="B143" s="387"/>
      <c r="C143" s="387"/>
      <c r="D143" s="390"/>
      <c r="E143" s="426"/>
      <c r="F143" s="431"/>
      <c r="G143" s="390"/>
      <c r="H143" s="132" t="s">
        <v>20</v>
      </c>
      <c r="I143" s="133">
        <v>40</v>
      </c>
      <c r="J143" s="133">
        <v>0</v>
      </c>
      <c r="K143" s="405"/>
      <c r="L143" s="420"/>
      <c r="M143" s="420"/>
      <c r="N143" s="135"/>
      <c r="O143" s="136"/>
      <c r="P143" s="137"/>
      <c r="Q143" s="137"/>
      <c r="R143" s="137"/>
      <c r="S143" s="137"/>
      <c r="T143" s="137"/>
      <c r="U143" s="137"/>
      <c r="V143" s="137"/>
      <c r="W143" s="137"/>
      <c r="X143" s="137"/>
      <c r="Y143" s="137"/>
      <c r="Z143" s="137"/>
      <c r="AA143" s="137"/>
      <c r="AB143" s="137"/>
      <c r="AC143" s="137"/>
      <c r="AD143" s="137"/>
      <c r="AE143" s="137"/>
      <c r="AF143" s="137"/>
      <c r="AG143" s="137"/>
      <c r="AH143" s="136"/>
      <c r="AI143" s="137"/>
      <c r="AJ143" s="137"/>
      <c r="AK143" s="137"/>
      <c r="AL143" s="137"/>
      <c r="AM143" s="137"/>
      <c r="AN143" s="137"/>
      <c r="AO143" s="137"/>
      <c r="AP143" s="137"/>
      <c r="AQ143" s="137"/>
      <c r="AR143" s="137"/>
      <c r="AS143" s="137"/>
      <c r="AT143" s="137"/>
      <c r="AU143" s="137"/>
      <c r="AV143" s="137"/>
      <c r="AW143" s="137"/>
      <c r="AX143" s="137"/>
      <c r="AY143" s="137"/>
      <c r="AZ143" s="138"/>
      <c r="BA143" s="136"/>
      <c r="BB143" s="136"/>
      <c r="BC143" s="112"/>
      <c r="BD143" s="90"/>
      <c r="BE143" s="90"/>
      <c r="BF143" s="90"/>
      <c r="BG143" s="90"/>
      <c r="BH143" s="90"/>
      <c r="BI143" s="90"/>
      <c r="BJ143" s="90"/>
      <c r="BK143" s="90"/>
      <c r="BL143" s="90"/>
      <c r="BM143" s="90"/>
      <c r="BN143" s="90"/>
      <c r="BO143" s="90"/>
      <c r="BP143" s="90"/>
      <c r="BQ143" s="90"/>
      <c r="BZ143" s="90"/>
      <c r="CA143" s="90"/>
      <c r="CB143" s="90"/>
      <c r="CC143" s="90"/>
      <c r="CD143" s="90"/>
      <c r="CE143" s="90"/>
      <c r="CF143" s="90"/>
      <c r="CG143" s="90"/>
      <c r="CH143" s="90"/>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0"/>
      <c r="DI143" s="90"/>
      <c r="DJ143" s="90"/>
      <c r="DK143" s="90"/>
      <c r="DL143" s="90"/>
      <c r="DM143" s="90"/>
    </row>
    <row r="144" spans="1:117" s="87" customFormat="1" ht="15.75" customHeight="1" x14ac:dyDescent="0.25">
      <c r="A144" s="382" t="s">
        <v>187</v>
      </c>
      <c r="B144" s="385" t="s">
        <v>188</v>
      </c>
      <c r="C144" s="385" t="s">
        <v>331</v>
      </c>
      <c r="D144" s="388" t="s">
        <v>336</v>
      </c>
      <c r="E144" s="424">
        <v>2798</v>
      </c>
      <c r="F144" s="429" t="s">
        <v>242</v>
      </c>
      <c r="G144" s="388" t="s">
        <v>74</v>
      </c>
      <c r="H144" s="132" t="s">
        <v>17</v>
      </c>
      <c r="I144" s="140">
        <f>I147</f>
        <v>17152.150000000001</v>
      </c>
      <c r="J144" s="140">
        <f>J147</f>
        <v>0</v>
      </c>
      <c r="K144" s="403" t="s">
        <v>61</v>
      </c>
      <c r="L144" s="418" t="s">
        <v>346</v>
      </c>
      <c r="M144" s="418" t="s">
        <v>334</v>
      </c>
      <c r="N144" s="135"/>
      <c r="O144" s="136"/>
      <c r="P144" s="137"/>
      <c r="Q144" s="137"/>
      <c r="R144" s="137"/>
      <c r="S144" s="137"/>
      <c r="T144" s="137"/>
      <c r="U144" s="137"/>
      <c r="V144" s="137"/>
      <c r="W144" s="137"/>
      <c r="X144" s="137"/>
      <c r="Y144" s="137"/>
      <c r="Z144" s="137"/>
      <c r="AA144" s="137"/>
      <c r="AB144" s="137"/>
      <c r="AC144" s="137"/>
      <c r="AD144" s="137"/>
      <c r="AE144" s="137"/>
      <c r="AF144" s="137"/>
      <c r="AG144" s="137"/>
      <c r="AH144" s="136"/>
      <c r="AI144" s="137"/>
      <c r="AJ144" s="137"/>
      <c r="AK144" s="137"/>
      <c r="AL144" s="137"/>
      <c r="AM144" s="137"/>
      <c r="AN144" s="137"/>
      <c r="AO144" s="137"/>
      <c r="AP144" s="137"/>
      <c r="AQ144" s="137"/>
      <c r="AR144" s="137"/>
      <c r="AS144" s="137"/>
      <c r="AT144" s="137"/>
      <c r="AU144" s="137"/>
      <c r="AV144" s="137"/>
      <c r="AW144" s="137"/>
      <c r="AX144" s="137"/>
      <c r="AY144" s="137"/>
      <c r="AZ144" s="138"/>
      <c r="BA144" s="136"/>
      <c r="BB144" s="136"/>
      <c r="BC144" s="112"/>
      <c r="BD144" s="90"/>
      <c r="BE144" s="90"/>
      <c r="BF144" s="90"/>
      <c r="BG144" s="90"/>
      <c r="BH144" s="90"/>
      <c r="BI144" s="90"/>
      <c r="BJ144" s="90"/>
      <c r="BK144" s="90"/>
      <c r="BL144" s="90"/>
      <c r="BM144" s="90"/>
      <c r="BN144" s="90"/>
      <c r="BO144" s="90"/>
      <c r="BP144" s="90"/>
      <c r="BQ144" s="90"/>
      <c r="BZ144" s="90"/>
      <c r="CA144" s="90"/>
      <c r="CB144" s="90"/>
      <c r="CC144" s="90"/>
      <c r="CD144" s="90"/>
      <c r="CE144" s="90"/>
      <c r="CF144" s="90"/>
      <c r="CG144" s="90"/>
      <c r="CH144" s="90"/>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0"/>
      <c r="DI144" s="90"/>
      <c r="DJ144" s="90"/>
      <c r="DK144" s="90"/>
      <c r="DL144" s="90"/>
      <c r="DM144" s="90"/>
    </row>
    <row r="145" spans="1:117" s="87" customFormat="1" ht="15.75" x14ac:dyDescent="0.25">
      <c r="A145" s="383"/>
      <c r="B145" s="386"/>
      <c r="C145" s="386"/>
      <c r="D145" s="389"/>
      <c r="E145" s="425"/>
      <c r="F145" s="430"/>
      <c r="G145" s="389"/>
      <c r="H145" s="132" t="s">
        <v>18</v>
      </c>
      <c r="I145" s="133">
        <v>0</v>
      </c>
      <c r="J145" s="133">
        <v>0</v>
      </c>
      <c r="K145" s="404"/>
      <c r="L145" s="419"/>
      <c r="M145" s="419"/>
      <c r="N145" s="135"/>
      <c r="O145" s="136"/>
      <c r="P145" s="137"/>
      <c r="Q145" s="137"/>
      <c r="R145" s="137"/>
      <c r="S145" s="137"/>
      <c r="T145" s="137"/>
      <c r="U145" s="137"/>
      <c r="V145" s="137"/>
      <c r="W145" s="137"/>
      <c r="X145" s="137"/>
      <c r="Y145" s="137"/>
      <c r="Z145" s="137"/>
      <c r="AA145" s="137"/>
      <c r="AB145" s="137"/>
      <c r="AC145" s="137"/>
      <c r="AD145" s="137"/>
      <c r="AE145" s="137"/>
      <c r="AF145" s="137"/>
      <c r="AG145" s="137"/>
      <c r="AH145" s="136"/>
      <c r="AI145" s="137"/>
      <c r="AJ145" s="137"/>
      <c r="AK145" s="137"/>
      <c r="AL145" s="137"/>
      <c r="AM145" s="137"/>
      <c r="AN145" s="137"/>
      <c r="AO145" s="137"/>
      <c r="AP145" s="137"/>
      <c r="AQ145" s="137"/>
      <c r="AR145" s="137"/>
      <c r="AS145" s="137"/>
      <c r="AT145" s="137"/>
      <c r="AU145" s="137"/>
      <c r="AV145" s="137"/>
      <c r="AW145" s="137"/>
      <c r="AX145" s="137"/>
      <c r="AY145" s="137"/>
      <c r="AZ145" s="138"/>
      <c r="BA145" s="136"/>
      <c r="BB145" s="136"/>
      <c r="BC145" s="112"/>
      <c r="BD145" s="90"/>
      <c r="BE145" s="90"/>
      <c r="BF145" s="90"/>
      <c r="BG145" s="90"/>
      <c r="BH145" s="90"/>
      <c r="BI145" s="90"/>
      <c r="BJ145" s="90"/>
      <c r="BK145" s="90"/>
      <c r="BL145" s="90"/>
      <c r="BM145" s="90"/>
      <c r="BN145" s="90"/>
      <c r="BO145" s="90"/>
      <c r="BP145" s="90"/>
      <c r="BQ145" s="90"/>
      <c r="BZ145" s="90"/>
      <c r="CA145" s="90"/>
      <c r="CB145" s="90"/>
      <c r="CC145" s="90"/>
      <c r="CD145" s="90"/>
      <c r="CE145" s="90"/>
      <c r="CF145" s="90"/>
      <c r="CG145" s="90"/>
      <c r="CH145" s="90"/>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0"/>
      <c r="DI145" s="90"/>
      <c r="DJ145" s="90"/>
      <c r="DK145" s="90"/>
      <c r="DL145" s="90"/>
      <c r="DM145" s="90"/>
    </row>
    <row r="146" spans="1:117" s="87" customFormat="1" ht="15.75" x14ac:dyDescent="0.25">
      <c r="A146" s="383"/>
      <c r="B146" s="386"/>
      <c r="C146" s="386"/>
      <c r="D146" s="389"/>
      <c r="E146" s="425"/>
      <c r="F146" s="430"/>
      <c r="G146" s="389"/>
      <c r="H146" s="132" t="s">
        <v>19</v>
      </c>
      <c r="I146" s="133">
        <v>0</v>
      </c>
      <c r="J146" s="133">
        <v>0</v>
      </c>
      <c r="K146" s="404"/>
      <c r="L146" s="419"/>
      <c r="M146" s="419"/>
      <c r="N146" s="135"/>
      <c r="O146" s="136"/>
      <c r="P146" s="137"/>
      <c r="Q146" s="137"/>
      <c r="R146" s="137"/>
      <c r="S146" s="137"/>
      <c r="T146" s="137"/>
      <c r="U146" s="137"/>
      <c r="V146" s="137"/>
      <c r="W146" s="137"/>
      <c r="X146" s="137"/>
      <c r="Y146" s="137"/>
      <c r="Z146" s="137"/>
      <c r="AA146" s="137"/>
      <c r="AB146" s="137"/>
      <c r="AC146" s="137"/>
      <c r="AD146" s="137"/>
      <c r="AE146" s="137"/>
      <c r="AF146" s="137"/>
      <c r="AG146" s="137"/>
      <c r="AH146" s="136"/>
      <c r="AI146" s="137"/>
      <c r="AJ146" s="137"/>
      <c r="AK146" s="137"/>
      <c r="AL146" s="137"/>
      <c r="AM146" s="137"/>
      <c r="AN146" s="137"/>
      <c r="AO146" s="137"/>
      <c r="AP146" s="137"/>
      <c r="AQ146" s="137"/>
      <c r="AR146" s="137"/>
      <c r="AS146" s="137"/>
      <c r="AT146" s="137"/>
      <c r="AU146" s="137"/>
      <c r="AV146" s="137"/>
      <c r="AW146" s="137"/>
      <c r="AX146" s="137"/>
      <c r="AY146" s="137"/>
      <c r="AZ146" s="138"/>
      <c r="BA146" s="136"/>
      <c r="BB146" s="136"/>
      <c r="BC146" s="112"/>
      <c r="BD146" s="90"/>
      <c r="BE146" s="90"/>
      <c r="BF146" s="90"/>
      <c r="BG146" s="90"/>
      <c r="BH146" s="90"/>
      <c r="BI146" s="90"/>
      <c r="BJ146" s="90"/>
      <c r="BK146" s="90"/>
      <c r="BL146" s="90"/>
      <c r="BM146" s="90"/>
      <c r="BN146" s="90"/>
      <c r="BO146" s="90"/>
      <c r="BP146" s="90"/>
      <c r="BQ146" s="90"/>
      <c r="BZ146" s="90"/>
      <c r="CA146" s="90"/>
      <c r="CB146" s="90"/>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c r="DK146" s="90"/>
      <c r="DL146" s="90"/>
      <c r="DM146" s="90"/>
    </row>
    <row r="147" spans="1:117" s="87" customFormat="1" ht="51" customHeight="1" x14ac:dyDescent="0.25">
      <c r="A147" s="384"/>
      <c r="B147" s="387"/>
      <c r="C147" s="387"/>
      <c r="D147" s="390"/>
      <c r="E147" s="426"/>
      <c r="F147" s="431"/>
      <c r="G147" s="390"/>
      <c r="H147" s="132" t="s">
        <v>20</v>
      </c>
      <c r="I147" s="133">
        <v>17152.150000000001</v>
      </c>
      <c r="J147" s="133">
        <v>0</v>
      </c>
      <c r="K147" s="405"/>
      <c r="L147" s="420"/>
      <c r="M147" s="420"/>
      <c r="N147" s="135"/>
      <c r="O147" s="136"/>
      <c r="P147" s="137"/>
      <c r="Q147" s="137"/>
      <c r="R147" s="137"/>
      <c r="S147" s="137"/>
      <c r="T147" s="137"/>
      <c r="U147" s="137"/>
      <c r="V147" s="137"/>
      <c r="W147" s="137"/>
      <c r="X147" s="137"/>
      <c r="Y147" s="137"/>
      <c r="Z147" s="137"/>
      <c r="AA147" s="137"/>
      <c r="AB147" s="137"/>
      <c r="AC147" s="137"/>
      <c r="AD147" s="137"/>
      <c r="AE147" s="137"/>
      <c r="AF147" s="137"/>
      <c r="AG147" s="137"/>
      <c r="AH147" s="136"/>
      <c r="AI147" s="137"/>
      <c r="AJ147" s="137"/>
      <c r="AK147" s="137"/>
      <c r="AL147" s="137"/>
      <c r="AM147" s="137"/>
      <c r="AN147" s="137"/>
      <c r="AO147" s="137"/>
      <c r="AP147" s="137"/>
      <c r="AQ147" s="137"/>
      <c r="AR147" s="137"/>
      <c r="AS147" s="137"/>
      <c r="AT147" s="137"/>
      <c r="AU147" s="137"/>
      <c r="AV147" s="137"/>
      <c r="AW147" s="137"/>
      <c r="AX147" s="137"/>
      <c r="AY147" s="137"/>
      <c r="AZ147" s="138"/>
      <c r="BA147" s="136"/>
      <c r="BB147" s="136"/>
      <c r="BC147" s="112"/>
      <c r="BD147" s="90"/>
      <c r="BE147" s="90"/>
      <c r="BF147" s="90"/>
      <c r="BG147" s="90"/>
      <c r="BH147" s="90"/>
      <c r="BI147" s="90"/>
      <c r="BJ147" s="90"/>
      <c r="BK147" s="90"/>
      <c r="BL147" s="90"/>
      <c r="BM147" s="90"/>
      <c r="BN147" s="90"/>
      <c r="BO147" s="90"/>
      <c r="BP147" s="90"/>
      <c r="BQ147" s="90"/>
      <c r="BZ147" s="90"/>
      <c r="CA147" s="90"/>
      <c r="CB147" s="90"/>
      <c r="CC147" s="90"/>
      <c r="CD147" s="90"/>
      <c r="CE147" s="90"/>
      <c r="CF147" s="90"/>
      <c r="CG147" s="90"/>
      <c r="CH147" s="90"/>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0"/>
      <c r="DI147" s="90"/>
      <c r="DJ147" s="90"/>
      <c r="DK147" s="90"/>
      <c r="DL147" s="90"/>
      <c r="DM147" s="90"/>
    </row>
    <row r="148" spans="1:117" s="87" customFormat="1" ht="15.75" customHeight="1" x14ac:dyDescent="0.25">
      <c r="A148" s="382" t="s">
        <v>189</v>
      </c>
      <c r="B148" s="385" t="s">
        <v>190</v>
      </c>
      <c r="C148" s="385" t="s">
        <v>331</v>
      </c>
      <c r="D148" s="388" t="s">
        <v>336</v>
      </c>
      <c r="E148" s="424">
        <v>238</v>
      </c>
      <c r="F148" s="429" t="s">
        <v>238</v>
      </c>
      <c r="G148" s="388" t="s">
        <v>74</v>
      </c>
      <c r="H148" s="132" t="s">
        <v>17</v>
      </c>
      <c r="I148" s="140">
        <f>I151</f>
        <v>9050</v>
      </c>
      <c r="J148" s="140">
        <f>J151</f>
        <v>0</v>
      </c>
      <c r="K148" s="403" t="s">
        <v>61</v>
      </c>
      <c r="L148" s="418" t="s">
        <v>373</v>
      </c>
      <c r="M148" s="418" t="s">
        <v>334</v>
      </c>
      <c r="N148" s="135"/>
      <c r="O148" s="136"/>
      <c r="P148" s="137"/>
      <c r="Q148" s="137"/>
      <c r="R148" s="137"/>
      <c r="S148" s="137"/>
      <c r="T148" s="137"/>
      <c r="U148" s="137"/>
      <c r="V148" s="137"/>
      <c r="W148" s="137"/>
      <c r="X148" s="137"/>
      <c r="Y148" s="137"/>
      <c r="Z148" s="137"/>
      <c r="AA148" s="137"/>
      <c r="AB148" s="137"/>
      <c r="AC148" s="137"/>
      <c r="AD148" s="137"/>
      <c r="AE148" s="137"/>
      <c r="AF148" s="137"/>
      <c r="AG148" s="137"/>
      <c r="AH148" s="136"/>
      <c r="AI148" s="137"/>
      <c r="AJ148" s="137"/>
      <c r="AK148" s="137"/>
      <c r="AL148" s="137"/>
      <c r="AM148" s="137"/>
      <c r="AN148" s="137"/>
      <c r="AO148" s="137"/>
      <c r="AP148" s="137"/>
      <c r="AQ148" s="137"/>
      <c r="AR148" s="137"/>
      <c r="AS148" s="137"/>
      <c r="AT148" s="137"/>
      <c r="AU148" s="137"/>
      <c r="AV148" s="137"/>
      <c r="AW148" s="137"/>
      <c r="AX148" s="137"/>
      <c r="AY148" s="137"/>
      <c r="AZ148" s="138"/>
      <c r="BA148" s="136"/>
      <c r="BB148" s="136"/>
      <c r="BC148" s="112"/>
      <c r="BD148" s="90"/>
      <c r="BE148" s="90"/>
      <c r="BF148" s="90"/>
      <c r="BG148" s="90"/>
      <c r="BH148" s="90"/>
      <c r="BI148" s="90"/>
      <c r="BJ148" s="90"/>
      <c r="BK148" s="90"/>
      <c r="BL148" s="90"/>
      <c r="BM148" s="90"/>
      <c r="BN148" s="90"/>
      <c r="BO148" s="90"/>
      <c r="BP148" s="90"/>
      <c r="BQ148" s="90"/>
      <c r="BZ148" s="90"/>
      <c r="CA148" s="90"/>
      <c r="CB148" s="90"/>
      <c r="CC148" s="90"/>
      <c r="CD148" s="90"/>
      <c r="CE148" s="90"/>
      <c r="CF148" s="90"/>
      <c r="CG148" s="90"/>
      <c r="CH148" s="90"/>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0"/>
      <c r="DI148" s="90"/>
      <c r="DJ148" s="90"/>
      <c r="DK148" s="90"/>
      <c r="DL148" s="90"/>
      <c r="DM148" s="90"/>
    </row>
    <row r="149" spans="1:117" s="87" customFormat="1" ht="15.75" x14ac:dyDescent="0.25">
      <c r="A149" s="383"/>
      <c r="B149" s="386"/>
      <c r="C149" s="386"/>
      <c r="D149" s="389"/>
      <c r="E149" s="425"/>
      <c r="F149" s="430"/>
      <c r="G149" s="389"/>
      <c r="H149" s="132" t="s">
        <v>18</v>
      </c>
      <c r="I149" s="133">
        <v>0</v>
      </c>
      <c r="J149" s="133">
        <v>0</v>
      </c>
      <c r="K149" s="404"/>
      <c r="L149" s="419"/>
      <c r="M149" s="419"/>
      <c r="N149" s="135"/>
      <c r="O149" s="136"/>
      <c r="P149" s="137"/>
      <c r="Q149" s="137"/>
      <c r="R149" s="137"/>
      <c r="S149" s="137"/>
      <c r="T149" s="137"/>
      <c r="U149" s="137"/>
      <c r="V149" s="137"/>
      <c r="W149" s="137"/>
      <c r="X149" s="137"/>
      <c r="Y149" s="137"/>
      <c r="Z149" s="137"/>
      <c r="AA149" s="137"/>
      <c r="AB149" s="137"/>
      <c r="AC149" s="137"/>
      <c r="AD149" s="137"/>
      <c r="AE149" s="137"/>
      <c r="AF149" s="137"/>
      <c r="AG149" s="137"/>
      <c r="AH149" s="136"/>
      <c r="AI149" s="137"/>
      <c r="AJ149" s="137"/>
      <c r="AK149" s="137"/>
      <c r="AL149" s="137"/>
      <c r="AM149" s="137"/>
      <c r="AN149" s="137"/>
      <c r="AO149" s="137"/>
      <c r="AP149" s="137"/>
      <c r="AQ149" s="137"/>
      <c r="AR149" s="137"/>
      <c r="AS149" s="137"/>
      <c r="AT149" s="137"/>
      <c r="AU149" s="137"/>
      <c r="AV149" s="137"/>
      <c r="AW149" s="137"/>
      <c r="AX149" s="137"/>
      <c r="AY149" s="137"/>
      <c r="AZ149" s="138"/>
      <c r="BA149" s="136"/>
      <c r="BB149" s="136"/>
      <c r="BC149" s="112"/>
      <c r="BD149" s="90"/>
      <c r="BE149" s="90"/>
      <c r="BF149" s="90"/>
      <c r="BG149" s="90"/>
      <c r="BH149" s="90"/>
      <c r="BI149" s="90"/>
      <c r="BJ149" s="90"/>
      <c r="BK149" s="90"/>
      <c r="BL149" s="90"/>
      <c r="BM149" s="90"/>
      <c r="BN149" s="90"/>
      <c r="BO149" s="90"/>
      <c r="BP149" s="90"/>
      <c r="BQ149" s="90"/>
      <c r="BZ149" s="90"/>
      <c r="CA149" s="90"/>
      <c r="CB149" s="90"/>
      <c r="CC149" s="90"/>
      <c r="CD149" s="90"/>
      <c r="CE149" s="90"/>
      <c r="CF149" s="90"/>
      <c r="CG149" s="90"/>
      <c r="CH149" s="90"/>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0"/>
      <c r="DI149" s="90"/>
      <c r="DJ149" s="90"/>
      <c r="DK149" s="90"/>
      <c r="DL149" s="90"/>
      <c r="DM149" s="90"/>
    </row>
    <row r="150" spans="1:117" s="87" customFormat="1" ht="15.75" x14ac:dyDescent="0.25">
      <c r="A150" s="383"/>
      <c r="B150" s="386"/>
      <c r="C150" s="386"/>
      <c r="D150" s="389"/>
      <c r="E150" s="425"/>
      <c r="F150" s="430"/>
      <c r="G150" s="389"/>
      <c r="H150" s="132" t="s">
        <v>19</v>
      </c>
      <c r="I150" s="133">
        <v>0</v>
      </c>
      <c r="J150" s="133">
        <v>0</v>
      </c>
      <c r="K150" s="404"/>
      <c r="L150" s="419"/>
      <c r="M150" s="419"/>
      <c r="N150" s="135"/>
      <c r="O150" s="136"/>
      <c r="P150" s="137"/>
      <c r="Q150" s="137"/>
      <c r="R150" s="137"/>
      <c r="S150" s="137"/>
      <c r="T150" s="137"/>
      <c r="U150" s="137"/>
      <c r="V150" s="137"/>
      <c r="W150" s="137"/>
      <c r="X150" s="137"/>
      <c r="Y150" s="137"/>
      <c r="Z150" s="137"/>
      <c r="AA150" s="137"/>
      <c r="AB150" s="137"/>
      <c r="AC150" s="137"/>
      <c r="AD150" s="137"/>
      <c r="AE150" s="137"/>
      <c r="AF150" s="137"/>
      <c r="AG150" s="137"/>
      <c r="AH150" s="136"/>
      <c r="AI150" s="137"/>
      <c r="AJ150" s="137"/>
      <c r="AK150" s="137"/>
      <c r="AL150" s="137"/>
      <c r="AM150" s="137"/>
      <c r="AN150" s="137"/>
      <c r="AO150" s="137"/>
      <c r="AP150" s="137"/>
      <c r="AQ150" s="137"/>
      <c r="AR150" s="137"/>
      <c r="AS150" s="137"/>
      <c r="AT150" s="137"/>
      <c r="AU150" s="137"/>
      <c r="AV150" s="137"/>
      <c r="AW150" s="137"/>
      <c r="AX150" s="137"/>
      <c r="AY150" s="137"/>
      <c r="AZ150" s="138"/>
      <c r="BA150" s="136"/>
      <c r="BB150" s="136"/>
      <c r="BC150" s="112"/>
      <c r="BD150" s="90"/>
      <c r="BE150" s="90"/>
      <c r="BF150" s="90"/>
      <c r="BG150" s="90"/>
      <c r="BH150" s="90"/>
      <c r="BI150" s="90"/>
      <c r="BJ150" s="90"/>
      <c r="BK150" s="90"/>
      <c r="BL150" s="90"/>
      <c r="BM150" s="90"/>
      <c r="BN150" s="90"/>
      <c r="BO150" s="90"/>
      <c r="BP150" s="90"/>
      <c r="BQ150" s="90"/>
      <c r="BZ150" s="90"/>
      <c r="CA150" s="90"/>
      <c r="CB150" s="90"/>
      <c r="CC150" s="90"/>
      <c r="CD150" s="90"/>
      <c r="CE150" s="90"/>
      <c r="CF150" s="90"/>
      <c r="CG150" s="90"/>
      <c r="CH150" s="90"/>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0"/>
      <c r="DI150" s="90"/>
      <c r="DJ150" s="90"/>
      <c r="DK150" s="90"/>
      <c r="DL150" s="90"/>
      <c r="DM150" s="90"/>
    </row>
    <row r="151" spans="1:117" s="87" customFormat="1" ht="31.5" x14ac:dyDescent="0.25">
      <c r="A151" s="384"/>
      <c r="B151" s="387"/>
      <c r="C151" s="387"/>
      <c r="D151" s="390"/>
      <c r="E151" s="426"/>
      <c r="F151" s="431"/>
      <c r="G151" s="390"/>
      <c r="H151" s="132" t="s">
        <v>20</v>
      </c>
      <c r="I151" s="133">
        <v>9050</v>
      </c>
      <c r="J151" s="133">
        <v>0</v>
      </c>
      <c r="K151" s="405"/>
      <c r="L151" s="420"/>
      <c r="M151" s="420"/>
      <c r="N151" s="135"/>
      <c r="O151" s="136"/>
      <c r="P151" s="137"/>
      <c r="Q151" s="137"/>
      <c r="R151" s="137"/>
      <c r="S151" s="137"/>
      <c r="T151" s="137"/>
      <c r="U151" s="137"/>
      <c r="V151" s="137"/>
      <c r="W151" s="137"/>
      <c r="X151" s="137"/>
      <c r="Y151" s="137"/>
      <c r="Z151" s="137"/>
      <c r="AA151" s="137"/>
      <c r="AB151" s="137"/>
      <c r="AC151" s="137"/>
      <c r="AD151" s="137"/>
      <c r="AE151" s="137"/>
      <c r="AF151" s="137"/>
      <c r="AG151" s="137"/>
      <c r="AH151" s="136"/>
      <c r="AI151" s="137"/>
      <c r="AJ151" s="137"/>
      <c r="AK151" s="137"/>
      <c r="AL151" s="137"/>
      <c r="AM151" s="137"/>
      <c r="AN151" s="137"/>
      <c r="AO151" s="137"/>
      <c r="AP151" s="137"/>
      <c r="AQ151" s="137"/>
      <c r="AR151" s="137"/>
      <c r="AS151" s="137"/>
      <c r="AT151" s="137"/>
      <c r="AU151" s="137"/>
      <c r="AV151" s="137"/>
      <c r="AW151" s="137"/>
      <c r="AX151" s="137"/>
      <c r="AY151" s="137"/>
      <c r="AZ151" s="138"/>
      <c r="BA151" s="136"/>
      <c r="BB151" s="136"/>
      <c r="BC151" s="112"/>
      <c r="BD151" s="90"/>
      <c r="BE151" s="90"/>
      <c r="BF151" s="90"/>
      <c r="BG151" s="90"/>
      <c r="BH151" s="90"/>
      <c r="BI151" s="90"/>
      <c r="BJ151" s="90"/>
      <c r="BK151" s="90"/>
      <c r="BL151" s="90"/>
      <c r="BM151" s="90"/>
      <c r="BN151" s="90"/>
      <c r="BO151" s="90"/>
      <c r="BP151" s="90"/>
      <c r="BQ151" s="90"/>
      <c r="BZ151" s="90"/>
      <c r="CA151" s="90"/>
      <c r="CB151" s="90"/>
      <c r="CC151" s="90"/>
      <c r="CD151" s="90"/>
      <c r="CE151" s="90"/>
      <c r="CF151" s="90"/>
      <c r="CG151" s="90"/>
      <c r="CH151" s="90"/>
      <c r="CI151" s="90"/>
      <c r="CJ151" s="90"/>
      <c r="CK151" s="90"/>
      <c r="CL151" s="90"/>
      <c r="CM151" s="90"/>
      <c r="CN151" s="90"/>
      <c r="CO151" s="90"/>
      <c r="CP151" s="90"/>
      <c r="CQ151" s="90"/>
      <c r="CR151" s="90"/>
      <c r="CS151" s="90"/>
      <c r="CT151" s="90"/>
      <c r="CU151" s="90"/>
      <c r="CV151" s="90"/>
      <c r="CW151" s="90"/>
      <c r="CX151" s="90"/>
      <c r="CY151" s="90"/>
      <c r="CZ151" s="90"/>
      <c r="DA151" s="90"/>
      <c r="DB151" s="90"/>
      <c r="DC151" s="90"/>
      <c r="DD151" s="90"/>
      <c r="DE151" s="90"/>
      <c r="DF151" s="90"/>
      <c r="DG151" s="90"/>
      <c r="DH151" s="90"/>
      <c r="DI151" s="90"/>
      <c r="DJ151" s="90"/>
      <c r="DK151" s="90"/>
      <c r="DL151" s="90"/>
      <c r="DM151" s="90"/>
    </row>
    <row r="152" spans="1:117" s="87" customFormat="1" ht="15.75" customHeight="1" x14ac:dyDescent="0.25">
      <c r="A152" s="382" t="s">
        <v>191</v>
      </c>
      <c r="B152" s="385" t="s">
        <v>192</v>
      </c>
      <c r="C152" s="385" t="s">
        <v>331</v>
      </c>
      <c r="D152" s="388" t="s">
        <v>336</v>
      </c>
      <c r="E152" s="424">
        <v>49</v>
      </c>
      <c r="F152" s="429" t="s">
        <v>243</v>
      </c>
      <c r="G152" s="388" t="s">
        <v>74</v>
      </c>
      <c r="H152" s="132" t="s">
        <v>17</v>
      </c>
      <c r="I152" s="133">
        <f>I155</f>
        <v>4180</v>
      </c>
      <c r="J152" s="133">
        <f>J155</f>
        <v>0</v>
      </c>
      <c r="K152" s="403" t="s">
        <v>61</v>
      </c>
      <c r="L152" s="418" t="s">
        <v>379</v>
      </c>
      <c r="M152" s="418" t="s">
        <v>334</v>
      </c>
      <c r="N152" s="135"/>
      <c r="O152" s="136"/>
      <c r="P152" s="137"/>
      <c r="Q152" s="137"/>
      <c r="R152" s="137"/>
      <c r="S152" s="137"/>
      <c r="T152" s="137"/>
      <c r="U152" s="137"/>
      <c r="V152" s="137"/>
      <c r="W152" s="137"/>
      <c r="X152" s="137"/>
      <c r="Y152" s="137"/>
      <c r="Z152" s="137"/>
      <c r="AA152" s="137"/>
      <c r="AB152" s="137"/>
      <c r="AC152" s="137"/>
      <c r="AD152" s="137"/>
      <c r="AE152" s="137"/>
      <c r="AF152" s="137"/>
      <c r="AG152" s="137"/>
      <c r="AH152" s="136"/>
      <c r="AI152" s="137"/>
      <c r="AJ152" s="137"/>
      <c r="AK152" s="137"/>
      <c r="AL152" s="137"/>
      <c r="AM152" s="137"/>
      <c r="AN152" s="137"/>
      <c r="AO152" s="137"/>
      <c r="AP152" s="137"/>
      <c r="AQ152" s="137"/>
      <c r="AR152" s="137"/>
      <c r="AS152" s="137"/>
      <c r="AT152" s="137"/>
      <c r="AU152" s="137"/>
      <c r="AV152" s="137"/>
      <c r="AW152" s="137"/>
      <c r="AX152" s="137"/>
      <c r="AY152" s="137"/>
      <c r="AZ152" s="138"/>
      <c r="BA152" s="136"/>
      <c r="BB152" s="136"/>
      <c r="BC152" s="112"/>
      <c r="BD152" s="90"/>
      <c r="BE152" s="90"/>
      <c r="BF152" s="90"/>
      <c r="BG152" s="90"/>
      <c r="BH152" s="90"/>
      <c r="BI152" s="90"/>
      <c r="BJ152" s="90"/>
      <c r="BK152" s="90"/>
      <c r="BL152" s="90"/>
      <c r="BM152" s="90"/>
      <c r="BN152" s="90"/>
      <c r="BO152" s="90"/>
      <c r="BP152" s="90"/>
      <c r="BQ152" s="90"/>
      <c r="BZ152" s="90"/>
      <c r="CA152" s="90"/>
      <c r="CB152" s="90"/>
      <c r="CC152" s="90"/>
      <c r="CD152" s="90"/>
      <c r="CE152" s="90"/>
      <c r="CF152" s="90"/>
      <c r="CG152" s="90"/>
      <c r="CH152" s="90"/>
      <c r="CI152" s="90"/>
      <c r="CJ152" s="90"/>
      <c r="CK152" s="90"/>
      <c r="CL152" s="90"/>
      <c r="CM152" s="90"/>
      <c r="CN152" s="90"/>
      <c r="CO152" s="90"/>
      <c r="CP152" s="90"/>
      <c r="CQ152" s="90"/>
      <c r="CR152" s="90"/>
      <c r="CS152" s="90"/>
      <c r="CT152" s="90"/>
      <c r="CU152" s="90"/>
      <c r="CV152" s="90"/>
      <c r="CW152" s="90"/>
      <c r="CX152" s="90"/>
      <c r="CY152" s="90"/>
      <c r="CZ152" s="90"/>
      <c r="DA152" s="90"/>
      <c r="DB152" s="90"/>
      <c r="DC152" s="90"/>
      <c r="DD152" s="90"/>
      <c r="DE152" s="90"/>
      <c r="DF152" s="90"/>
      <c r="DG152" s="90"/>
      <c r="DH152" s="90"/>
      <c r="DI152" s="90"/>
      <c r="DJ152" s="90"/>
      <c r="DK152" s="90"/>
      <c r="DL152" s="90"/>
      <c r="DM152" s="90"/>
    </row>
    <row r="153" spans="1:117" s="87" customFormat="1" ht="15.75" x14ac:dyDescent="0.25">
      <c r="A153" s="383"/>
      <c r="B153" s="386"/>
      <c r="C153" s="386"/>
      <c r="D153" s="389"/>
      <c r="E153" s="425"/>
      <c r="F153" s="430"/>
      <c r="G153" s="389"/>
      <c r="H153" s="132" t="s">
        <v>18</v>
      </c>
      <c r="I153" s="133">
        <v>0</v>
      </c>
      <c r="J153" s="133">
        <v>0</v>
      </c>
      <c r="K153" s="404"/>
      <c r="L153" s="419"/>
      <c r="M153" s="419"/>
      <c r="N153" s="135"/>
      <c r="O153" s="136"/>
      <c r="P153" s="137"/>
      <c r="Q153" s="137"/>
      <c r="R153" s="137"/>
      <c r="S153" s="137"/>
      <c r="T153" s="137"/>
      <c r="U153" s="137"/>
      <c r="V153" s="137"/>
      <c r="W153" s="137"/>
      <c r="X153" s="137"/>
      <c r="Y153" s="137"/>
      <c r="Z153" s="137"/>
      <c r="AA153" s="137"/>
      <c r="AB153" s="137"/>
      <c r="AC153" s="137"/>
      <c r="AD153" s="137"/>
      <c r="AE153" s="137"/>
      <c r="AF153" s="137"/>
      <c r="AG153" s="137"/>
      <c r="AH153" s="136"/>
      <c r="AI153" s="137"/>
      <c r="AJ153" s="137"/>
      <c r="AK153" s="137"/>
      <c r="AL153" s="137"/>
      <c r="AM153" s="137"/>
      <c r="AN153" s="137"/>
      <c r="AO153" s="137"/>
      <c r="AP153" s="137"/>
      <c r="AQ153" s="137"/>
      <c r="AR153" s="137"/>
      <c r="AS153" s="137"/>
      <c r="AT153" s="137"/>
      <c r="AU153" s="137"/>
      <c r="AV153" s="137"/>
      <c r="AW153" s="137"/>
      <c r="AX153" s="137"/>
      <c r="AY153" s="137"/>
      <c r="AZ153" s="138"/>
      <c r="BA153" s="136"/>
      <c r="BB153" s="136"/>
      <c r="BC153" s="112"/>
      <c r="BD153" s="90"/>
      <c r="BE153" s="90"/>
      <c r="BF153" s="90"/>
      <c r="BG153" s="90"/>
      <c r="BH153" s="90"/>
      <c r="BI153" s="90"/>
      <c r="BJ153" s="90"/>
      <c r="BK153" s="90"/>
      <c r="BL153" s="90"/>
      <c r="BM153" s="90"/>
      <c r="BN153" s="90"/>
      <c r="BO153" s="90"/>
      <c r="BP153" s="90"/>
      <c r="BQ153" s="90"/>
      <c r="BZ153" s="90"/>
      <c r="CA153" s="90"/>
      <c r="CB153" s="90"/>
      <c r="CC153" s="90"/>
      <c r="CD153" s="90"/>
      <c r="CE153" s="90"/>
      <c r="CF153" s="90"/>
      <c r="CG153" s="90"/>
      <c r="CH153" s="90"/>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0"/>
      <c r="DI153" s="90"/>
      <c r="DJ153" s="90"/>
      <c r="DK153" s="90"/>
      <c r="DL153" s="90"/>
      <c r="DM153" s="90"/>
    </row>
    <row r="154" spans="1:117" s="87" customFormat="1" ht="15.75" x14ac:dyDescent="0.25">
      <c r="A154" s="383"/>
      <c r="B154" s="386"/>
      <c r="C154" s="386"/>
      <c r="D154" s="389"/>
      <c r="E154" s="425"/>
      <c r="F154" s="430"/>
      <c r="G154" s="389"/>
      <c r="H154" s="132" t="s">
        <v>19</v>
      </c>
      <c r="I154" s="133">
        <v>0</v>
      </c>
      <c r="J154" s="133">
        <v>0</v>
      </c>
      <c r="K154" s="404"/>
      <c r="L154" s="419"/>
      <c r="M154" s="419"/>
      <c r="N154" s="135"/>
      <c r="O154" s="136"/>
      <c r="P154" s="137"/>
      <c r="Q154" s="137"/>
      <c r="R154" s="137"/>
      <c r="S154" s="137"/>
      <c r="T154" s="137"/>
      <c r="U154" s="137"/>
      <c r="V154" s="137"/>
      <c r="W154" s="137"/>
      <c r="X154" s="137"/>
      <c r="Y154" s="137"/>
      <c r="Z154" s="137"/>
      <c r="AA154" s="137"/>
      <c r="AB154" s="137"/>
      <c r="AC154" s="137"/>
      <c r="AD154" s="137"/>
      <c r="AE154" s="137"/>
      <c r="AF154" s="137"/>
      <c r="AG154" s="137"/>
      <c r="AH154" s="136"/>
      <c r="AI154" s="137"/>
      <c r="AJ154" s="137"/>
      <c r="AK154" s="137"/>
      <c r="AL154" s="137"/>
      <c r="AM154" s="137"/>
      <c r="AN154" s="137"/>
      <c r="AO154" s="137"/>
      <c r="AP154" s="137"/>
      <c r="AQ154" s="137"/>
      <c r="AR154" s="137"/>
      <c r="AS154" s="137"/>
      <c r="AT154" s="137"/>
      <c r="AU154" s="137"/>
      <c r="AV154" s="137"/>
      <c r="AW154" s="137"/>
      <c r="AX154" s="137"/>
      <c r="AY154" s="137"/>
      <c r="AZ154" s="138"/>
      <c r="BA154" s="136"/>
      <c r="BB154" s="136"/>
      <c r="BC154" s="112"/>
      <c r="BD154" s="90"/>
      <c r="BE154" s="90"/>
      <c r="BF154" s="90"/>
      <c r="BG154" s="90"/>
      <c r="BH154" s="90"/>
      <c r="BI154" s="90"/>
      <c r="BJ154" s="90"/>
      <c r="BK154" s="90"/>
      <c r="BL154" s="90"/>
      <c r="BM154" s="90"/>
      <c r="BN154" s="90"/>
      <c r="BO154" s="90"/>
      <c r="BP154" s="90"/>
      <c r="BQ154" s="90"/>
      <c r="BZ154" s="90"/>
      <c r="CA154" s="90"/>
      <c r="CB154" s="90"/>
      <c r="CC154" s="90"/>
      <c r="CD154" s="90"/>
      <c r="CE154" s="90"/>
      <c r="CF154" s="90"/>
      <c r="CG154" s="90"/>
      <c r="CH154" s="90"/>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0"/>
      <c r="DI154" s="90"/>
      <c r="DJ154" s="90"/>
      <c r="DK154" s="90"/>
      <c r="DL154" s="90"/>
      <c r="DM154" s="90"/>
    </row>
    <row r="155" spans="1:117" s="87" customFormat="1" ht="31.5" x14ac:dyDescent="0.25">
      <c r="A155" s="384"/>
      <c r="B155" s="387"/>
      <c r="C155" s="387"/>
      <c r="D155" s="390"/>
      <c r="E155" s="426"/>
      <c r="F155" s="431"/>
      <c r="G155" s="390"/>
      <c r="H155" s="132" t="s">
        <v>20</v>
      </c>
      <c r="I155" s="133">
        <v>4180</v>
      </c>
      <c r="J155" s="133">
        <v>0</v>
      </c>
      <c r="K155" s="405"/>
      <c r="L155" s="420"/>
      <c r="M155" s="420"/>
      <c r="N155" s="135"/>
      <c r="O155" s="136"/>
      <c r="P155" s="137"/>
      <c r="Q155" s="137"/>
      <c r="R155" s="137"/>
      <c r="S155" s="137"/>
      <c r="T155" s="137"/>
      <c r="U155" s="137"/>
      <c r="V155" s="137"/>
      <c r="W155" s="137"/>
      <c r="X155" s="137"/>
      <c r="Y155" s="137"/>
      <c r="Z155" s="137"/>
      <c r="AA155" s="137"/>
      <c r="AB155" s="137"/>
      <c r="AC155" s="137"/>
      <c r="AD155" s="137"/>
      <c r="AE155" s="137"/>
      <c r="AF155" s="137"/>
      <c r="AG155" s="137"/>
      <c r="AH155" s="136"/>
      <c r="AI155" s="137"/>
      <c r="AJ155" s="137"/>
      <c r="AK155" s="137"/>
      <c r="AL155" s="137"/>
      <c r="AM155" s="137"/>
      <c r="AN155" s="137"/>
      <c r="AO155" s="137"/>
      <c r="AP155" s="137"/>
      <c r="AQ155" s="137"/>
      <c r="AR155" s="137"/>
      <c r="AS155" s="137"/>
      <c r="AT155" s="137"/>
      <c r="AU155" s="137"/>
      <c r="AV155" s="137"/>
      <c r="AW155" s="137"/>
      <c r="AX155" s="137"/>
      <c r="AY155" s="137"/>
      <c r="AZ155" s="138"/>
      <c r="BA155" s="136"/>
      <c r="BB155" s="136"/>
      <c r="BC155" s="112"/>
      <c r="BD155" s="90"/>
      <c r="BE155" s="90"/>
      <c r="BF155" s="90"/>
      <c r="BG155" s="90"/>
      <c r="BH155" s="90"/>
      <c r="BI155" s="90"/>
      <c r="BJ155" s="90"/>
      <c r="BK155" s="90"/>
      <c r="BL155" s="90"/>
      <c r="BM155" s="90"/>
      <c r="BN155" s="90"/>
      <c r="BO155" s="90"/>
      <c r="BP155" s="90"/>
      <c r="BQ155" s="90"/>
      <c r="BZ155" s="90"/>
      <c r="CA155" s="90"/>
      <c r="CB155" s="90"/>
      <c r="CC155" s="90"/>
      <c r="CD155" s="90"/>
      <c r="CE155" s="90"/>
      <c r="CF155" s="90"/>
      <c r="CG155" s="90"/>
      <c r="CH155" s="90"/>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0"/>
      <c r="DI155" s="90"/>
      <c r="DJ155" s="90"/>
      <c r="DK155" s="90"/>
      <c r="DL155" s="90"/>
      <c r="DM155" s="90"/>
    </row>
    <row r="156" spans="1:117" s="87" customFormat="1" ht="15.75" customHeight="1" x14ac:dyDescent="0.25">
      <c r="A156" s="382" t="s">
        <v>193</v>
      </c>
      <c r="B156" s="385" t="s">
        <v>194</v>
      </c>
      <c r="C156" s="385" t="s">
        <v>331</v>
      </c>
      <c r="D156" s="388" t="s">
        <v>336</v>
      </c>
      <c r="E156" s="424">
        <v>225</v>
      </c>
      <c r="F156" s="429" t="s">
        <v>238</v>
      </c>
      <c r="G156" s="388" t="s">
        <v>74</v>
      </c>
      <c r="H156" s="132" t="s">
        <v>17</v>
      </c>
      <c r="I156" s="133">
        <f>I159</f>
        <v>810</v>
      </c>
      <c r="J156" s="133">
        <f>J159</f>
        <v>0</v>
      </c>
      <c r="K156" s="403" t="s">
        <v>61</v>
      </c>
      <c r="L156" s="418" t="s">
        <v>373</v>
      </c>
      <c r="M156" s="418" t="s">
        <v>334</v>
      </c>
      <c r="N156" s="135"/>
      <c r="O156" s="136"/>
      <c r="P156" s="137"/>
      <c r="Q156" s="137"/>
      <c r="R156" s="137"/>
      <c r="S156" s="137"/>
      <c r="T156" s="137"/>
      <c r="U156" s="137"/>
      <c r="V156" s="137"/>
      <c r="W156" s="137"/>
      <c r="X156" s="137"/>
      <c r="Y156" s="137"/>
      <c r="Z156" s="137"/>
      <c r="AA156" s="137"/>
      <c r="AB156" s="137"/>
      <c r="AC156" s="137"/>
      <c r="AD156" s="137"/>
      <c r="AE156" s="137"/>
      <c r="AF156" s="137"/>
      <c r="AG156" s="137"/>
      <c r="AH156" s="136"/>
      <c r="AI156" s="137"/>
      <c r="AJ156" s="137"/>
      <c r="AK156" s="137"/>
      <c r="AL156" s="137"/>
      <c r="AM156" s="137"/>
      <c r="AN156" s="137"/>
      <c r="AO156" s="137"/>
      <c r="AP156" s="137"/>
      <c r="AQ156" s="137"/>
      <c r="AR156" s="137"/>
      <c r="AS156" s="137"/>
      <c r="AT156" s="137"/>
      <c r="AU156" s="137"/>
      <c r="AV156" s="137"/>
      <c r="AW156" s="137"/>
      <c r="AX156" s="137"/>
      <c r="AY156" s="137"/>
      <c r="AZ156" s="138"/>
      <c r="BA156" s="136"/>
      <c r="BB156" s="136"/>
      <c r="BC156" s="112"/>
      <c r="BD156" s="90"/>
      <c r="BE156" s="90"/>
      <c r="BF156" s="90"/>
      <c r="BG156" s="90"/>
      <c r="BH156" s="90"/>
      <c r="BI156" s="90"/>
      <c r="BJ156" s="90"/>
      <c r="BK156" s="90"/>
      <c r="BL156" s="90"/>
      <c r="BM156" s="90"/>
      <c r="BN156" s="90"/>
      <c r="BO156" s="90"/>
      <c r="BP156" s="90"/>
      <c r="BQ156" s="90"/>
      <c r="BZ156" s="90"/>
      <c r="CA156" s="90"/>
      <c r="CB156" s="90"/>
      <c r="CC156" s="90"/>
      <c r="CD156" s="90"/>
      <c r="CE156" s="90"/>
      <c r="CF156" s="90"/>
      <c r="CG156" s="90"/>
      <c r="CH156" s="90"/>
      <c r="CI156" s="90"/>
      <c r="CJ156" s="90"/>
      <c r="CK156" s="90"/>
      <c r="CL156" s="90"/>
      <c r="CM156" s="90"/>
      <c r="CN156" s="90"/>
      <c r="CO156" s="90"/>
      <c r="CP156" s="90"/>
      <c r="CQ156" s="90"/>
      <c r="CR156" s="90"/>
      <c r="CS156" s="90"/>
      <c r="CT156" s="90"/>
      <c r="CU156" s="90"/>
      <c r="CV156" s="90"/>
      <c r="CW156" s="90"/>
      <c r="CX156" s="90"/>
      <c r="CY156" s="90"/>
      <c r="CZ156" s="90"/>
      <c r="DA156" s="90"/>
      <c r="DB156" s="90"/>
      <c r="DC156" s="90"/>
      <c r="DD156" s="90"/>
      <c r="DE156" s="90"/>
      <c r="DF156" s="90"/>
      <c r="DG156" s="90"/>
      <c r="DH156" s="90"/>
      <c r="DI156" s="90"/>
      <c r="DJ156" s="90"/>
      <c r="DK156" s="90"/>
      <c r="DL156" s="90"/>
      <c r="DM156" s="90"/>
    </row>
    <row r="157" spans="1:117" s="87" customFormat="1" ht="15.75" x14ac:dyDescent="0.25">
      <c r="A157" s="383"/>
      <c r="B157" s="386"/>
      <c r="C157" s="386"/>
      <c r="D157" s="389"/>
      <c r="E157" s="425"/>
      <c r="F157" s="430"/>
      <c r="G157" s="389"/>
      <c r="H157" s="132" t="s">
        <v>18</v>
      </c>
      <c r="I157" s="133">
        <v>0</v>
      </c>
      <c r="J157" s="133">
        <v>0</v>
      </c>
      <c r="K157" s="404"/>
      <c r="L157" s="419"/>
      <c r="M157" s="419"/>
      <c r="N157" s="135"/>
      <c r="O157" s="136"/>
      <c r="P157" s="137"/>
      <c r="Q157" s="137"/>
      <c r="R157" s="137"/>
      <c r="S157" s="137"/>
      <c r="T157" s="137"/>
      <c r="U157" s="137"/>
      <c r="V157" s="137"/>
      <c r="W157" s="137"/>
      <c r="X157" s="137"/>
      <c r="Y157" s="137"/>
      <c r="Z157" s="137"/>
      <c r="AA157" s="137"/>
      <c r="AB157" s="137"/>
      <c r="AC157" s="137"/>
      <c r="AD157" s="137"/>
      <c r="AE157" s="137"/>
      <c r="AF157" s="137"/>
      <c r="AG157" s="137"/>
      <c r="AH157" s="136"/>
      <c r="AI157" s="137"/>
      <c r="AJ157" s="137"/>
      <c r="AK157" s="137"/>
      <c r="AL157" s="137"/>
      <c r="AM157" s="137"/>
      <c r="AN157" s="137"/>
      <c r="AO157" s="137"/>
      <c r="AP157" s="137"/>
      <c r="AQ157" s="137"/>
      <c r="AR157" s="137"/>
      <c r="AS157" s="137"/>
      <c r="AT157" s="137"/>
      <c r="AU157" s="137"/>
      <c r="AV157" s="137"/>
      <c r="AW157" s="137"/>
      <c r="AX157" s="137"/>
      <c r="AY157" s="137"/>
      <c r="AZ157" s="138"/>
      <c r="BA157" s="136"/>
      <c r="BB157" s="136"/>
      <c r="BC157" s="112"/>
      <c r="BD157" s="90"/>
      <c r="BE157" s="90"/>
      <c r="BF157" s="90"/>
      <c r="BG157" s="90"/>
      <c r="BH157" s="90"/>
      <c r="BI157" s="90"/>
      <c r="BJ157" s="90"/>
      <c r="BK157" s="90"/>
      <c r="BL157" s="90"/>
      <c r="BM157" s="90"/>
      <c r="BN157" s="90"/>
      <c r="BO157" s="90"/>
      <c r="BP157" s="90"/>
      <c r="BQ157" s="90"/>
      <c r="BZ157" s="90"/>
      <c r="CA157" s="90"/>
      <c r="CB157" s="90"/>
      <c r="CC157" s="90"/>
      <c r="CD157" s="90"/>
      <c r="CE157" s="90"/>
      <c r="CF157" s="90"/>
      <c r="CG157" s="90"/>
      <c r="CH157" s="90"/>
      <c r="CI157" s="90"/>
      <c r="CJ157" s="90"/>
      <c r="CK157" s="90"/>
      <c r="CL157" s="90"/>
      <c r="CM157" s="90"/>
      <c r="CN157" s="90"/>
      <c r="CO157" s="90"/>
      <c r="CP157" s="90"/>
      <c r="CQ157" s="90"/>
      <c r="CR157" s="90"/>
      <c r="CS157" s="90"/>
      <c r="CT157" s="90"/>
      <c r="CU157" s="90"/>
      <c r="CV157" s="90"/>
      <c r="CW157" s="90"/>
      <c r="CX157" s="90"/>
      <c r="CY157" s="90"/>
      <c r="CZ157" s="90"/>
      <c r="DA157" s="90"/>
      <c r="DB157" s="90"/>
      <c r="DC157" s="90"/>
      <c r="DD157" s="90"/>
      <c r="DE157" s="90"/>
      <c r="DF157" s="90"/>
      <c r="DG157" s="90"/>
      <c r="DH157" s="90"/>
      <c r="DI157" s="90"/>
      <c r="DJ157" s="90"/>
      <c r="DK157" s="90"/>
      <c r="DL157" s="90"/>
      <c r="DM157" s="90"/>
    </row>
    <row r="158" spans="1:117" s="87" customFormat="1" ht="15.75" x14ac:dyDescent="0.25">
      <c r="A158" s="383"/>
      <c r="B158" s="386"/>
      <c r="C158" s="386"/>
      <c r="D158" s="389"/>
      <c r="E158" s="425"/>
      <c r="F158" s="430"/>
      <c r="G158" s="389"/>
      <c r="H158" s="132" t="s">
        <v>19</v>
      </c>
      <c r="I158" s="133">
        <v>0</v>
      </c>
      <c r="J158" s="133">
        <v>0</v>
      </c>
      <c r="K158" s="404"/>
      <c r="L158" s="419"/>
      <c r="M158" s="419"/>
      <c r="N158" s="135"/>
      <c r="O158" s="136"/>
      <c r="P158" s="137"/>
      <c r="Q158" s="137"/>
      <c r="R158" s="137"/>
      <c r="S158" s="137"/>
      <c r="T158" s="137"/>
      <c r="U158" s="137"/>
      <c r="V158" s="137"/>
      <c r="W158" s="137"/>
      <c r="X158" s="137"/>
      <c r="Y158" s="137"/>
      <c r="Z158" s="137"/>
      <c r="AA158" s="137"/>
      <c r="AB158" s="137"/>
      <c r="AC158" s="137"/>
      <c r="AD158" s="137"/>
      <c r="AE158" s="137"/>
      <c r="AF158" s="137"/>
      <c r="AG158" s="137"/>
      <c r="AH158" s="136"/>
      <c r="AI158" s="137"/>
      <c r="AJ158" s="137"/>
      <c r="AK158" s="137"/>
      <c r="AL158" s="137"/>
      <c r="AM158" s="137"/>
      <c r="AN158" s="137"/>
      <c r="AO158" s="137"/>
      <c r="AP158" s="137"/>
      <c r="AQ158" s="137"/>
      <c r="AR158" s="137"/>
      <c r="AS158" s="137"/>
      <c r="AT158" s="137"/>
      <c r="AU158" s="137"/>
      <c r="AV158" s="137"/>
      <c r="AW158" s="137"/>
      <c r="AX158" s="137"/>
      <c r="AY158" s="137"/>
      <c r="AZ158" s="138"/>
      <c r="BA158" s="136"/>
      <c r="BB158" s="136"/>
      <c r="BC158" s="112"/>
      <c r="BD158" s="90"/>
      <c r="BE158" s="90"/>
      <c r="BF158" s="90"/>
      <c r="BG158" s="90"/>
      <c r="BH158" s="90"/>
      <c r="BI158" s="90"/>
      <c r="BJ158" s="90"/>
      <c r="BK158" s="90"/>
      <c r="BL158" s="90"/>
      <c r="BM158" s="90"/>
      <c r="BN158" s="90"/>
      <c r="BO158" s="90"/>
      <c r="BP158" s="90"/>
      <c r="BQ158" s="90"/>
      <c r="BZ158" s="90"/>
      <c r="CA158" s="90"/>
      <c r="CB158" s="90"/>
      <c r="CC158" s="90"/>
      <c r="CD158" s="90"/>
      <c r="CE158" s="90"/>
      <c r="CF158" s="90"/>
      <c r="CG158" s="90"/>
      <c r="CH158" s="90"/>
      <c r="CI158" s="90"/>
      <c r="CJ158" s="90"/>
      <c r="CK158" s="90"/>
      <c r="CL158" s="90"/>
      <c r="CM158" s="90"/>
      <c r="CN158" s="90"/>
      <c r="CO158" s="90"/>
      <c r="CP158" s="90"/>
      <c r="CQ158" s="90"/>
      <c r="CR158" s="90"/>
      <c r="CS158" s="90"/>
      <c r="CT158" s="90"/>
      <c r="CU158" s="90"/>
      <c r="CV158" s="90"/>
      <c r="CW158" s="90"/>
      <c r="CX158" s="90"/>
      <c r="CY158" s="90"/>
      <c r="CZ158" s="90"/>
      <c r="DA158" s="90"/>
      <c r="DB158" s="90"/>
      <c r="DC158" s="90"/>
      <c r="DD158" s="90"/>
      <c r="DE158" s="90"/>
      <c r="DF158" s="90"/>
      <c r="DG158" s="90"/>
      <c r="DH158" s="90"/>
      <c r="DI158" s="90"/>
      <c r="DJ158" s="90"/>
      <c r="DK158" s="90"/>
      <c r="DL158" s="90"/>
      <c r="DM158" s="90"/>
    </row>
    <row r="159" spans="1:117" s="87" customFormat="1" ht="31.5" x14ac:dyDescent="0.25">
      <c r="A159" s="384"/>
      <c r="B159" s="387"/>
      <c r="C159" s="387"/>
      <c r="D159" s="390"/>
      <c r="E159" s="426"/>
      <c r="F159" s="431"/>
      <c r="G159" s="390"/>
      <c r="H159" s="132" t="s">
        <v>20</v>
      </c>
      <c r="I159" s="133">
        <v>810</v>
      </c>
      <c r="J159" s="133">
        <v>0</v>
      </c>
      <c r="K159" s="405"/>
      <c r="L159" s="420"/>
      <c r="M159" s="420"/>
      <c r="N159" s="135"/>
      <c r="O159" s="136"/>
      <c r="P159" s="137"/>
      <c r="Q159" s="137"/>
      <c r="R159" s="137"/>
      <c r="S159" s="137"/>
      <c r="T159" s="137"/>
      <c r="U159" s="137"/>
      <c r="V159" s="137"/>
      <c r="W159" s="137"/>
      <c r="X159" s="137"/>
      <c r="Y159" s="137"/>
      <c r="Z159" s="137"/>
      <c r="AA159" s="137"/>
      <c r="AB159" s="137"/>
      <c r="AC159" s="137"/>
      <c r="AD159" s="137"/>
      <c r="AE159" s="137"/>
      <c r="AF159" s="137"/>
      <c r="AG159" s="137"/>
      <c r="AH159" s="136"/>
      <c r="AI159" s="137"/>
      <c r="AJ159" s="137"/>
      <c r="AK159" s="137"/>
      <c r="AL159" s="137"/>
      <c r="AM159" s="137"/>
      <c r="AN159" s="137"/>
      <c r="AO159" s="137"/>
      <c r="AP159" s="137"/>
      <c r="AQ159" s="137"/>
      <c r="AR159" s="137"/>
      <c r="AS159" s="137"/>
      <c r="AT159" s="137"/>
      <c r="AU159" s="137"/>
      <c r="AV159" s="137"/>
      <c r="AW159" s="137"/>
      <c r="AX159" s="137"/>
      <c r="AY159" s="137"/>
      <c r="AZ159" s="138"/>
      <c r="BA159" s="136"/>
      <c r="BB159" s="136"/>
      <c r="BC159" s="112"/>
      <c r="BD159" s="90"/>
      <c r="BE159" s="90"/>
      <c r="BF159" s="90"/>
      <c r="BG159" s="90"/>
      <c r="BH159" s="90"/>
      <c r="BI159" s="90"/>
      <c r="BJ159" s="90"/>
      <c r="BK159" s="90"/>
      <c r="BL159" s="90"/>
      <c r="BM159" s="90"/>
      <c r="BN159" s="90"/>
      <c r="BO159" s="90"/>
      <c r="BP159" s="90"/>
      <c r="BQ159" s="90"/>
      <c r="BZ159" s="90"/>
      <c r="CA159" s="90"/>
      <c r="CB159" s="90"/>
      <c r="CC159" s="90"/>
      <c r="CD159" s="90"/>
      <c r="CE159" s="90"/>
      <c r="CF159" s="90"/>
      <c r="CG159" s="90"/>
      <c r="CH159" s="90"/>
      <c r="CI159" s="90"/>
      <c r="CJ159" s="90"/>
      <c r="CK159" s="90"/>
      <c r="CL159" s="90"/>
      <c r="CM159" s="90"/>
      <c r="CN159" s="90"/>
      <c r="CO159" s="90"/>
      <c r="CP159" s="90"/>
      <c r="CQ159" s="90"/>
      <c r="CR159" s="90"/>
      <c r="CS159" s="90"/>
      <c r="CT159" s="90"/>
      <c r="CU159" s="90"/>
      <c r="CV159" s="90"/>
      <c r="CW159" s="90"/>
      <c r="CX159" s="90"/>
      <c r="CY159" s="90"/>
      <c r="CZ159" s="90"/>
      <c r="DA159" s="90"/>
      <c r="DB159" s="90"/>
      <c r="DC159" s="90"/>
      <c r="DD159" s="90"/>
      <c r="DE159" s="90"/>
      <c r="DF159" s="90"/>
      <c r="DG159" s="90"/>
      <c r="DH159" s="90"/>
      <c r="DI159" s="90"/>
      <c r="DJ159" s="90"/>
      <c r="DK159" s="90"/>
      <c r="DL159" s="90"/>
      <c r="DM159" s="90"/>
    </row>
    <row r="160" spans="1:117" s="87" customFormat="1" ht="15.75" customHeight="1" x14ac:dyDescent="0.25">
      <c r="A160" s="382" t="s">
        <v>195</v>
      </c>
      <c r="B160" s="385" t="s">
        <v>196</v>
      </c>
      <c r="C160" s="385" t="s">
        <v>331</v>
      </c>
      <c r="D160" s="388" t="s">
        <v>336</v>
      </c>
      <c r="E160" s="424">
        <v>1154</v>
      </c>
      <c r="F160" s="429" t="s">
        <v>236</v>
      </c>
      <c r="G160" s="388" t="s">
        <v>74</v>
      </c>
      <c r="H160" s="132" t="s">
        <v>17</v>
      </c>
      <c r="I160" s="133">
        <f>I163</f>
        <v>2400</v>
      </c>
      <c r="J160" s="133">
        <f>J163</f>
        <v>0</v>
      </c>
      <c r="K160" s="403" t="s">
        <v>61</v>
      </c>
      <c r="L160" s="418" t="s">
        <v>373</v>
      </c>
      <c r="M160" s="418" t="s">
        <v>334</v>
      </c>
      <c r="N160" s="135"/>
      <c r="O160" s="136"/>
      <c r="P160" s="137"/>
      <c r="Q160" s="137"/>
      <c r="R160" s="137"/>
      <c r="S160" s="137"/>
      <c r="T160" s="137"/>
      <c r="U160" s="137"/>
      <c r="V160" s="137"/>
      <c r="W160" s="137"/>
      <c r="X160" s="137"/>
      <c r="Y160" s="137"/>
      <c r="Z160" s="137"/>
      <c r="AA160" s="137"/>
      <c r="AB160" s="137"/>
      <c r="AC160" s="137"/>
      <c r="AD160" s="137"/>
      <c r="AE160" s="137"/>
      <c r="AF160" s="137"/>
      <c r="AG160" s="137"/>
      <c r="AH160" s="136"/>
      <c r="AI160" s="137"/>
      <c r="AJ160" s="137"/>
      <c r="AK160" s="137"/>
      <c r="AL160" s="137"/>
      <c r="AM160" s="137"/>
      <c r="AN160" s="137"/>
      <c r="AO160" s="137"/>
      <c r="AP160" s="137"/>
      <c r="AQ160" s="137"/>
      <c r="AR160" s="137"/>
      <c r="AS160" s="137"/>
      <c r="AT160" s="137"/>
      <c r="AU160" s="137"/>
      <c r="AV160" s="137"/>
      <c r="AW160" s="137"/>
      <c r="AX160" s="137"/>
      <c r="AY160" s="137"/>
      <c r="AZ160" s="138"/>
      <c r="BA160" s="136"/>
      <c r="BB160" s="136"/>
      <c r="BC160" s="112"/>
      <c r="BD160" s="90"/>
      <c r="BE160" s="90"/>
      <c r="BF160" s="90"/>
      <c r="BG160" s="90"/>
      <c r="BH160" s="90"/>
      <c r="BI160" s="90"/>
      <c r="BJ160" s="90"/>
      <c r="BK160" s="90"/>
      <c r="BL160" s="90"/>
      <c r="BM160" s="90"/>
      <c r="BN160" s="90"/>
      <c r="BO160" s="90"/>
      <c r="BP160" s="90"/>
      <c r="BQ160" s="90"/>
      <c r="BZ160" s="90"/>
      <c r="CA160" s="90"/>
      <c r="CB160" s="90"/>
      <c r="CC160" s="90"/>
      <c r="CD160" s="90"/>
      <c r="CE160" s="90"/>
      <c r="CF160" s="90"/>
      <c r="CG160" s="90"/>
      <c r="CH160" s="90"/>
      <c r="CI160" s="90"/>
      <c r="CJ160" s="90"/>
      <c r="CK160" s="90"/>
      <c r="CL160" s="90"/>
      <c r="CM160" s="90"/>
      <c r="CN160" s="90"/>
      <c r="CO160" s="90"/>
      <c r="CP160" s="90"/>
      <c r="CQ160" s="90"/>
      <c r="CR160" s="90"/>
      <c r="CS160" s="90"/>
      <c r="CT160" s="90"/>
      <c r="CU160" s="90"/>
      <c r="CV160" s="90"/>
      <c r="CW160" s="90"/>
      <c r="CX160" s="90"/>
      <c r="CY160" s="90"/>
      <c r="CZ160" s="90"/>
      <c r="DA160" s="90"/>
      <c r="DB160" s="90"/>
      <c r="DC160" s="90"/>
      <c r="DD160" s="90"/>
      <c r="DE160" s="90"/>
      <c r="DF160" s="90"/>
      <c r="DG160" s="90"/>
      <c r="DH160" s="90"/>
      <c r="DI160" s="90"/>
      <c r="DJ160" s="90"/>
      <c r="DK160" s="90"/>
      <c r="DL160" s="90"/>
      <c r="DM160" s="90"/>
    </row>
    <row r="161" spans="1:117" s="87" customFormat="1" ht="15.75" x14ac:dyDescent="0.25">
      <c r="A161" s="383"/>
      <c r="B161" s="386"/>
      <c r="C161" s="386"/>
      <c r="D161" s="389"/>
      <c r="E161" s="425"/>
      <c r="F161" s="430"/>
      <c r="G161" s="389"/>
      <c r="H161" s="132" t="s">
        <v>18</v>
      </c>
      <c r="I161" s="133">
        <v>0</v>
      </c>
      <c r="J161" s="133">
        <v>0</v>
      </c>
      <c r="K161" s="404"/>
      <c r="L161" s="419"/>
      <c r="M161" s="419"/>
      <c r="N161" s="135"/>
      <c r="O161" s="136"/>
      <c r="P161" s="137"/>
      <c r="Q161" s="137"/>
      <c r="R161" s="137"/>
      <c r="S161" s="137"/>
      <c r="T161" s="137"/>
      <c r="U161" s="137"/>
      <c r="V161" s="137"/>
      <c r="W161" s="137"/>
      <c r="X161" s="137"/>
      <c r="Y161" s="137"/>
      <c r="Z161" s="137"/>
      <c r="AA161" s="137"/>
      <c r="AB161" s="137"/>
      <c r="AC161" s="137"/>
      <c r="AD161" s="137"/>
      <c r="AE161" s="137"/>
      <c r="AF161" s="137"/>
      <c r="AG161" s="137"/>
      <c r="AH161" s="136"/>
      <c r="AI161" s="137"/>
      <c r="AJ161" s="137"/>
      <c r="AK161" s="137"/>
      <c r="AL161" s="137"/>
      <c r="AM161" s="137"/>
      <c r="AN161" s="137"/>
      <c r="AO161" s="137"/>
      <c r="AP161" s="137"/>
      <c r="AQ161" s="137"/>
      <c r="AR161" s="137"/>
      <c r="AS161" s="137"/>
      <c r="AT161" s="137"/>
      <c r="AU161" s="137"/>
      <c r="AV161" s="137"/>
      <c r="AW161" s="137"/>
      <c r="AX161" s="137"/>
      <c r="AY161" s="137"/>
      <c r="AZ161" s="138"/>
      <c r="BA161" s="136"/>
      <c r="BB161" s="136"/>
      <c r="BC161" s="112"/>
      <c r="BD161" s="90"/>
      <c r="BE161" s="90"/>
      <c r="BF161" s="90"/>
      <c r="BG161" s="90"/>
      <c r="BH161" s="90"/>
      <c r="BI161" s="90"/>
      <c r="BJ161" s="90"/>
      <c r="BK161" s="90"/>
      <c r="BL161" s="90"/>
      <c r="BM161" s="90"/>
      <c r="BN161" s="90"/>
      <c r="BO161" s="90"/>
      <c r="BP161" s="90"/>
      <c r="BQ161" s="90"/>
      <c r="BZ161" s="90"/>
      <c r="CA161" s="90"/>
      <c r="CB161" s="90"/>
      <c r="CC161" s="90"/>
      <c r="CD161" s="90"/>
      <c r="CE161" s="90"/>
      <c r="CF161" s="90"/>
      <c r="CG161" s="90"/>
      <c r="CH161" s="90"/>
      <c r="CI161" s="90"/>
      <c r="CJ161" s="90"/>
      <c r="CK161" s="90"/>
      <c r="CL161" s="90"/>
      <c r="CM161" s="90"/>
      <c r="CN161" s="90"/>
      <c r="CO161" s="90"/>
      <c r="CP161" s="90"/>
      <c r="CQ161" s="90"/>
      <c r="CR161" s="90"/>
      <c r="CS161" s="90"/>
      <c r="CT161" s="90"/>
      <c r="CU161" s="90"/>
      <c r="CV161" s="90"/>
      <c r="CW161" s="90"/>
      <c r="CX161" s="90"/>
      <c r="CY161" s="90"/>
      <c r="CZ161" s="90"/>
      <c r="DA161" s="90"/>
      <c r="DB161" s="90"/>
      <c r="DC161" s="90"/>
      <c r="DD161" s="90"/>
      <c r="DE161" s="90"/>
      <c r="DF161" s="90"/>
      <c r="DG161" s="90"/>
      <c r="DH161" s="90"/>
      <c r="DI161" s="90"/>
      <c r="DJ161" s="90"/>
      <c r="DK161" s="90"/>
      <c r="DL161" s="90"/>
      <c r="DM161" s="90"/>
    </row>
    <row r="162" spans="1:117" s="87" customFormat="1" ht="15.75" x14ac:dyDescent="0.25">
      <c r="A162" s="383"/>
      <c r="B162" s="386"/>
      <c r="C162" s="386"/>
      <c r="D162" s="389"/>
      <c r="E162" s="425"/>
      <c r="F162" s="430"/>
      <c r="G162" s="389"/>
      <c r="H162" s="132" t="s">
        <v>19</v>
      </c>
      <c r="I162" s="133">
        <v>0</v>
      </c>
      <c r="J162" s="133">
        <v>0</v>
      </c>
      <c r="K162" s="404"/>
      <c r="L162" s="419"/>
      <c r="M162" s="419"/>
      <c r="N162" s="135"/>
      <c r="O162" s="136"/>
      <c r="P162" s="137"/>
      <c r="Q162" s="137"/>
      <c r="R162" s="137"/>
      <c r="S162" s="137"/>
      <c r="T162" s="137"/>
      <c r="U162" s="137"/>
      <c r="V162" s="137"/>
      <c r="W162" s="137"/>
      <c r="X162" s="137"/>
      <c r="Y162" s="137"/>
      <c r="Z162" s="137"/>
      <c r="AA162" s="137"/>
      <c r="AB162" s="137"/>
      <c r="AC162" s="137"/>
      <c r="AD162" s="137"/>
      <c r="AE162" s="137"/>
      <c r="AF162" s="137"/>
      <c r="AG162" s="137"/>
      <c r="AH162" s="136"/>
      <c r="AI162" s="137"/>
      <c r="AJ162" s="137"/>
      <c r="AK162" s="137"/>
      <c r="AL162" s="137"/>
      <c r="AM162" s="137"/>
      <c r="AN162" s="137"/>
      <c r="AO162" s="137"/>
      <c r="AP162" s="137"/>
      <c r="AQ162" s="137"/>
      <c r="AR162" s="137"/>
      <c r="AS162" s="137"/>
      <c r="AT162" s="137"/>
      <c r="AU162" s="137"/>
      <c r="AV162" s="137"/>
      <c r="AW162" s="137"/>
      <c r="AX162" s="137"/>
      <c r="AY162" s="137"/>
      <c r="AZ162" s="138"/>
      <c r="BA162" s="136"/>
      <c r="BB162" s="136"/>
      <c r="BC162" s="112"/>
      <c r="BD162" s="90"/>
      <c r="BE162" s="90"/>
      <c r="BF162" s="90"/>
      <c r="BG162" s="90"/>
      <c r="BH162" s="90"/>
      <c r="BI162" s="90"/>
      <c r="BJ162" s="90"/>
      <c r="BK162" s="90"/>
      <c r="BL162" s="90"/>
      <c r="BM162" s="90"/>
      <c r="BN162" s="90"/>
      <c r="BO162" s="90"/>
      <c r="BP162" s="90"/>
      <c r="BQ162" s="90"/>
      <c r="BZ162" s="90"/>
      <c r="CA162" s="90"/>
      <c r="CB162" s="90"/>
      <c r="CC162" s="90"/>
      <c r="CD162" s="90"/>
      <c r="CE162" s="90"/>
      <c r="CF162" s="90"/>
      <c r="CG162" s="90"/>
      <c r="CH162" s="90"/>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0"/>
      <c r="DI162" s="90"/>
      <c r="DJ162" s="90"/>
      <c r="DK162" s="90"/>
      <c r="DL162" s="90"/>
      <c r="DM162" s="90"/>
    </row>
    <row r="163" spans="1:117" s="87" customFormat="1" ht="31.5" x14ac:dyDescent="0.25">
      <c r="A163" s="384"/>
      <c r="B163" s="387"/>
      <c r="C163" s="387"/>
      <c r="D163" s="390"/>
      <c r="E163" s="426"/>
      <c r="F163" s="431"/>
      <c r="G163" s="390"/>
      <c r="H163" s="132" t="s">
        <v>20</v>
      </c>
      <c r="I163" s="133">
        <v>2400</v>
      </c>
      <c r="J163" s="133">
        <v>0</v>
      </c>
      <c r="K163" s="405"/>
      <c r="L163" s="420"/>
      <c r="M163" s="420"/>
      <c r="N163" s="135"/>
      <c r="O163" s="136"/>
      <c r="P163" s="137"/>
      <c r="Q163" s="137"/>
      <c r="R163" s="137"/>
      <c r="S163" s="137"/>
      <c r="T163" s="137"/>
      <c r="U163" s="137"/>
      <c r="V163" s="137"/>
      <c r="W163" s="137"/>
      <c r="X163" s="137"/>
      <c r="Y163" s="137"/>
      <c r="Z163" s="137"/>
      <c r="AA163" s="137"/>
      <c r="AB163" s="137"/>
      <c r="AC163" s="137"/>
      <c r="AD163" s="137"/>
      <c r="AE163" s="137"/>
      <c r="AF163" s="137"/>
      <c r="AG163" s="137"/>
      <c r="AH163" s="136"/>
      <c r="AI163" s="137"/>
      <c r="AJ163" s="137"/>
      <c r="AK163" s="137"/>
      <c r="AL163" s="137"/>
      <c r="AM163" s="137"/>
      <c r="AN163" s="137"/>
      <c r="AO163" s="137"/>
      <c r="AP163" s="137"/>
      <c r="AQ163" s="137"/>
      <c r="AR163" s="137"/>
      <c r="AS163" s="137"/>
      <c r="AT163" s="137"/>
      <c r="AU163" s="137"/>
      <c r="AV163" s="137"/>
      <c r="AW163" s="137"/>
      <c r="AX163" s="137"/>
      <c r="AY163" s="137"/>
      <c r="AZ163" s="138"/>
      <c r="BA163" s="136"/>
      <c r="BB163" s="136"/>
      <c r="BC163" s="112"/>
      <c r="BD163" s="90"/>
      <c r="BE163" s="90"/>
      <c r="BF163" s="90"/>
      <c r="BG163" s="90"/>
      <c r="BH163" s="90"/>
      <c r="BI163" s="90"/>
      <c r="BJ163" s="90"/>
      <c r="BK163" s="90"/>
      <c r="BL163" s="90"/>
      <c r="BM163" s="90"/>
      <c r="BN163" s="90"/>
      <c r="BO163" s="90"/>
      <c r="BP163" s="90"/>
      <c r="BQ163" s="90"/>
      <c r="BZ163" s="90"/>
      <c r="CA163" s="90"/>
      <c r="CB163" s="90"/>
      <c r="CC163" s="90"/>
      <c r="CD163" s="90"/>
      <c r="CE163" s="90"/>
      <c r="CF163" s="90"/>
      <c r="CG163" s="90"/>
      <c r="CH163" s="90"/>
      <c r="CI163" s="90"/>
      <c r="CJ163" s="90"/>
      <c r="CK163" s="90"/>
      <c r="CL163" s="90"/>
      <c r="CM163" s="90"/>
      <c r="CN163" s="90"/>
      <c r="CO163" s="90"/>
      <c r="CP163" s="90"/>
      <c r="CQ163" s="90"/>
      <c r="CR163" s="90"/>
      <c r="CS163" s="90"/>
      <c r="CT163" s="90"/>
      <c r="CU163" s="90"/>
      <c r="CV163" s="90"/>
      <c r="CW163" s="90"/>
      <c r="CX163" s="90"/>
      <c r="CY163" s="90"/>
      <c r="CZ163" s="90"/>
      <c r="DA163" s="90"/>
      <c r="DB163" s="90"/>
      <c r="DC163" s="90"/>
      <c r="DD163" s="90"/>
      <c r="DE163" s="90"/>
      <c r="DF163" s="90"/>
      <c r="DG163" s="90"/>
      <c r="DH163" s="90"/>
      <c r="DI163" s="90"/>
      <c r="DJ163" s="90"/>
      <c r="DK163" s="90"/>
      <c r="DL163" s="90"/>
      <c r="DM163" s="90"/>
    </row>
    <row r="164" spans="1:117" s="87" customFormat="1" ht="15.75" customHeight="1" x14ac:dyDescent="0.25">
      <c r="A164" s="382" t="s">
        <v>129</v>
      </c>
      <c r="B164" s="385" t="s">
        <v>130</v>
      </c>
      <c r="C164" s="385" t="s">
        <v>331</v>
      </c>
      <c r="D164" s="388" t="s">
        <v>336</v>
      </c>
      <c r="E164" s="424">
        <v>1206</v>
      </c>
      <c r="F164" s="429" t="s">
        <v>131</v>
      </c>
      <c r="G164" s="388" t="s">
        <v>74</v>
      </c>
      <c r="H164" s="132" t="s">
        <v>17</v>
      </c>
      <c r="I164" s="133">
        <f>I167</f>
        <v>6634</v>
      </c>
      <c r="J164" s="133">
        <f>J167</f>
        <v>0</v>
      </c>
      <c r="K164" s="403" t="s">
        <v>61</v>
      </c>
      <c r="L164" s="418" t="s">
        <v>373</v>
      </c>
      <c r="M164" s="418" t="s">
        <v>334</v>
      </c>
      <c r="N164" s="135"/>
      <c r="O164" s="136"/>
      <c r="P164" s="137"/>
      <c r="Q164" s="137"/>
      <c r="R164" s="137"/>
      <c r="S164" s="137"/>
      <c r="T164" s="137"/>
      <c r="U164" s="137"/>
      <c r="V164" s="137"/>
      <c r="W164" s="137"/>
      <c r="X164" s="137"/>
      <c r="Y164" s="137"/>
      <c r="Z164" s="137"/>
      <c r="AA164" s="137"/>
      <c r="AB164" s="137"/>
      <c r="AC164" s="137"/>
      <c r="AD164" s="137"/>
      <c r="AE164" s="137"/>
      <c r="AF164" s="137"/>
      <c r="AG164" s="137"/>
      <c r="AH164" s="136"/>
      <c r="AI164" s="137"/>
      <c r="AJ164" s="137"/>
      <c r="AK164" s="137"/>
      <c r="AL164" s="137"/>
      <c r="AM164" s="137"/>
      <c r="AN164" s="137"/>
      <c r="AO164" s="137"/>
      <c r="AP164" s="137"/>
      <c r="AQ164" s="137"/>
      <c r="AR164" s="137"/>
      <c r="AS164" s="137"/>
      <c r="AT164" s="137"/>
      <c r="AU164" s="137"/>
      <c r="AV164" s="137"/>
      <c r="AW164" s="137"/>
      <c r="AX164" s="137"/>
      <c r="AY164" s="137"/>
      <c r="AZ164" s="138"/>
      <c r="BA164" s="136"/>
      <c r="BB164" s="136"/>
      <c r="BC164" s="112"/>
      <c r="BD164" s="90"/>
      <c r="BE164" s="90"/>
      <c r="BF164" s="90"/>
      <c r="BG164" s="90"/>
      <c r="BH164" s="90"/>
      <c r="BI164" s="90"/>
      <c r="BJ164" s="90"/>
      <c r="BK164" s="90"/>
      <c r="BL164" s="90"/>
      <c r="BM164" s="90"/>
      <c r="BN164" s="90"/>
      <c r="BO164" s="90"/>
      <c r="BP164" s="90"/>
      <c r="BQ164" s="90"/>
      <c r="BZ164" s="90"/>
      <c r="CA164" s="90"/>
      <c r="CB164" s="90"/>
      <c r="CC164" s="90"/>
      <c r="CD164" s="90"/>
      <c r="CE164" s="90"/>
      <c r="CF164" s="90"/>
      <c r="CG164" s="90"/>
      <c r="CH164" s="90"/>
      <c r="CI164" s="90"/>
      <c r="CJ164" s="90"/>
      <c r="CK164" s="90"/>
      <c r="CL164" s="90"/>
      <c r="CM164" s="90"/>
      <c r="CN164" s="90"/>
      <c r="CO164" s="90"/>
      <c r="CP164" s="90"/>
      <c r="CQ164" s="90"/>
      <c r="CR164" s="90"/>
      <c r="CS164" s="90"/>
      <c r="CT164" s="90"/>
      <c r="CU164" s="90"/>
      <c r="CV164" s="90"/>
      <c r="CW164" s="90"/>
      <c r="CX164" s="90"/>
      <c r="CY164" s="90"/>
      <c r="CZ164" s="90"/>
      <c r="DA164" s="90"/>
      <c r="DB164" s="90"/>
      <c r="DC164" s="90"/>
      <c r="DD164" s="90"/>
      <c r="DE164" s="90"/>
      <c r="DF164" s="90"/>
      <c r="DG164" s="90"/>
      <c r="DH164" s="90"/>
      <c r="DI164" s="90"/>
      <c r="DJ164" s="90"/>
      <c r="DK164" s="90"/>
      <c r="DL164" s="90"/>
      <c r="DM164" s="90"/>
    </row>
    <row r="165" spans="1:117" s="87" customFormat="1" ht="15.75" x14ac:dyDescent="0.25">
      <c r="A165" s="383"/>
      <c r="B165" s="386"/>
      <c r="C165" s="386"/>
      <c r="D165" s="389"/>
      <c r="E165" s="425"/>
      <c r="F165" s="430"/>
      <c r="G165" s="389"/>
      <c r="H165" s="132" t="s">
        <v>18</v>
      </c>
      <c r="I165" s="133">
        <v>0</v>
      </c>
      <c r="J165" s="133">
        <v>0</v>
      </c>
      <c r="K165" s="404"/>
      <c r="L165" s="419"/>
      <c r="M165" s="419"/>
      <c r="N165" s="135"/>
      <c r="O165" s="136"/>
      <c r="P165" s="137"/>
      <c r="Q165" s="137"/>
      <c r="R165" s="137"/>
      <c r="S165" s="137"/>
      <c r="T165" s="137"/>
      <c r="U165" s="137"/>
      <c r="V165" s="137"/>
      <c r="W165" s="137"/>
      <c r="X165" s="137"/>
      <c r="Y165" s="137"/>
      <c r="Z165" s="137"/>
      <c r="AA165" s="137"/>
      <c r="AB165" s="137"/>
      <c r="AC165" s="137"/>
      <c r="AD165" s="137"/>
      <c r="AE165" s="137"/>
      <c r="AF165" s="137"/>
      <c r="AG165" s="137"/>
      <c r="AH165" s="136"/>
      <c r="AI165" s="137"/>
      <c r="AJ165" s="137"/>
      <c r="AK165" s="137"/>
      <c r="AL165" s="137"/>
      <c r="AM165" s="137"/>
      <c r="AN165" s="137"/>
      <c r="AO165" s="137"/>
      <c r="AP165" s="137"/>
      <c r="AQ165" s="137"/>
      <c r="AR165" s="137"/>
      <c r="AS165" s="137"/>
      <c r="AT165" s="137"/>
      <c r="AU165" s="137"/>
      <c r="AV165" s="137"/>
      <c r="AW165" s="137"/>
      <c r="AX165" s="137"/>
      <c r="AY165" s="137"/>
      <c r="AZ165" s="138"/>
      <c r="BA165" s="136"/>
      <c r="BB165" s="136"/>
      <c r="BC165" s="112"/>
      <c r="BD165" s="90"/>
      <c r="BE165" s="90"/>
      <c r="BF165" s="90"/>
      <c r="BG165" s="90"/>
      <c r="BH165" s="90"/>
      <c r="BI165" s="90"/>
      <c r="BJ165" s="90"/>
      <c r="BK165" s="90"/>
      <c r="BL165" s="90"/>
      <c r="BM165" s="90"/>
      <c r="BN165" s="90"/>
      <c r="BO165" s="90"/>
      <c r="BP165" s="90"/>
      <c r="BQ165" s="90"/>
      <c r="BZ165" s="90"/>
      <c r="CA165" s="90"/>
      <c r="CB165" s="90"/>
      <c r="CC165" s="90"/>
      <c r="CD165" s="90"/>
      <c r="CE165" s="90"/>
      <c r="CF165" s="90"/>
      <c r="CG165" s="90"/>
      <c r="CH165" s="90"/>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0"/>
      <c r="DI165" s="90"/>
      <c r="DJ165" s="90"/>
      <c r="DK165" s="90"/>
      <c r="DL165" s="90"/>
      <c r="DM165" s="90"/>
    </row>
    <row r="166" spans="1:117" s="87" customFormat="1" ht="15.75" x14ac:dyDescent="0.25">
      <c r="A166" s="383"/>
      <c r="B166" s="386"/>
      <c r="C166" s="386"/>
      <c r="D166" s="389"/>
      <c r="E166" s="425"/>
      <c r="F166" s="430"/>
      <c r="G166" s="389"/>
      <c r="H166" s="132" t="s">
        <v>19</v>
      </c>
      <c r="I166" s="133">
        <v>0</v>
      </c>
      <c r="J166" s="133">
        <v>0</v>
      </c>
      <c r="K166" s="404"/>
      <c r="L166" s="419"/>
      <c r="M166" s="419"/>
      <c r="N166" s="135"/>
      <c r="O166" s="136"/>
      <c r="P166" s="137"/>
      <c r="Q166" s="137"/>
      <c r="R166" s="137"/>
      <c r="S166" s="137"/>
      <c r="T166" s="137"/>
      <c r="U166" s="137"/>
      <c r="V166" s="137"/>
      <c r="W166" s="137"/>
      <c r="X166" s="137"/>
      <c r="Y166" s="137"/>
      <c r="Z166" s="137"/>
      <c r="AA166" s="137"/>
      <c r="AB166" s="137"/>
      <c r="AC166" s="137"/>
      <c r="AD166" s="137"/>
      <c r="AE166" s="137"/>
      <c r="AF166" s="137"/>
      <c r="AG166" s="137"/>
      <c r="AH166" s="136"/>
      <c r="AI166" s="137"/>
      <c r="AJ166" s="137"/>
      <c r="AK166" s="137"/>
      <c r="AL166" s="137"/>
      <c r="AM166" s="137"/>
      <c r="AN166" s="137"/>
      <c r="AO166" s="137"/>
      <c r="AP166" s="137"/>
      <c r="AQ166" s="137"/>
      <c r="AR166" s="137"/>
      <c r="AS166" s="137"/>
      <c r="AT166" s="137"/>
      <c r="AU166" s="137"/>
      <c r="AV166" s="137"/>
      <c r="AW166" s="137"/>
      <c r="AX166" s="137"/>
      <c r="AY166" s="137"/>
      <c r="AZ166" s="138"/>
      <c r="BA166" s="136"/>
      <c r="BB166" s="136"/>
      <c r="BC166" s="112"/>
      <c r="BD166" s="90"/>
      <c r="BE166" s="90"/>
      <c r="BF166" s="90"/>
      <c r="BG166" s="90"/>
      <c r="BH166" s="90"/>
      <c r="BI166" s="90"/>
      <c r="BJ166" s="90"/>
      <c r="BK166" s="90"/>
      <c r="BL166" s="90"/>
      <c r="BM166" s="90"/>
      <c r="BN166" s="90"/>
      <c r="BO166" s="90"/>
      <c r="BP166" s="90"/>
      <c r="BQ166" s="90"/>
      <c r="BZ166" s="90"/>
      <c r="CA166" s="90"/>
      <c r="CB166" s="90"/>
      <c r="CC166" s="90"/>
      <c r="CD166" s="90"/>
      <c r="CE166" s="90"/>
      <c r="CF166" s="90"/>
      <c r="CG166" s="90"/>
      <c r="CH166" s="90"/>
      <c r="CI166" s="90"/>
      <c r="CJ166" s="90"/>
      <c r="CK166" s="90"/>
      <c r="CL166" s="90"/>
      <c r="CM166" s="90"/>
      <c r="CN166" s="90"/>
      <c r="CO166" s="90"/>
      <c r="CP166" s="90"/>
      <c r="CQ166" s="90"/>
      <c r="CR166" s="90"/>
      <c r="CS166" s="90"/>
      <c r="CT166" s="90"/>
      <c r="CU166" s="90"/>
      <c r="CV166" s="90"/>
      <c r="CW166" s="90"/>
      <c r="CX166" s="90"/>
      <c r="CY166" s="90"/>
      <c r="CZ166" s="90"/>
      <c r="DA166" s="90"/>
      <c r="DB166" s="90"/>
      <c r="DC166" s="90"/>
      <c r="DD166" s="90"/>
      <c r="DE166" s="90"/>
      <c r="DF166" s="90"/>
      <c r="DG166" s="90"/>
      <c r="DH166" s="90"/>
      <c r="DI166" s="90"/>
      <c r="DJ166" s="90"/>
      <c r="DK166" s="90"/>
      <c r="DL166" s="90"/>
      <c r="DM166" s="90"/>
    </row>
    <row r="167" spans="1:117" s="87" customFormat="1" ht="31.5" x14ac:dyDescent="0.25">
      <c r="A167" s="384"/>
      <c r="B167" s="387"/>
      <c r="C167" s="387"/>
      <c r="D167" s="390"/>
      <c r="E167" s="426"/>
      <c r="F167" s="431"/>
      <c r="G167" s="390"/>
      <c r="H167" s="132" t="s">
        <v>20</v>
      </c>
      <c r="I167" s="133">
        <v>6634</v>
      </c>
      <c r="J167" s="133">
        <v>0</v>
      </c>
      <c r="K167" s="405"/>
      <c r="L167" s="420"/>
      <c r="M167" s="420"/>
      <c r="N167" s="135"/>
      <c r="O167" s="136"/>
      <c r="P167" s="137"/>
      <c r="Q167" s="137"/>
      <c r="R167" s="137"/>
      <c r="S167" s="137"/>
      <c r="T167" s="137"/>
      <c r="U167" s="137"/>
      <c r="V167" s="137"/>
      <c r="W167" s="137"/>
      <c r="X167" s="137"/>
      <c r="Y167" s="137"/>
      <c r="Z167" s="137"/>
      <c r="AA167" s="137"/>
      <c r="AB167" s="137"/>
      <c r="AC167" s="137"/>
      <c r="AD167" s="137"/>
      <c r="AE167" s="137"/>
      <c r="AF167" s="137"/>
      <c r="AG167" s="137"/>
      <c r="AH167" s="136"/>
      <c r="AI167" s="137"/>
      <c r="AJ167" s="137"/>
      <c r="AK167" s="137"/>
      <c r="AL167" s="137"/>
      <c r="AM167" s="137"/>
      <c r="AN167" s="137"/>
      <c r="AO167" s="137"/>
      <c r="AP167" s="137"/>
      <c r="AQ167" s="137"/>
      <c r="AR167" s="137"/>
      <c r="AS167" s="137"/>
      <c r="AT167" s="137"/>
      <c r="AU167" s="137"/>
      <c r="AV167" s="137"/>
      <c r="AW167" s="137"/>
      <c r="AX167" s="137"/>
      <c r="AY167" s="137"/>
      <c r="AZ167" s="138"/>
      <c r="BA167" s="136"/>
      <c r="BB167" s="136"/>
      <c r="BC167" s="112"/>
      <c r="BD167" s="90"/>
      <c r="BE167" s="90"/>
      <c r="BF167" s="90"/>
      <c r="BG167" s="90"/>
      <c r="BH167" s="90"/>
      <c r="BI167" s="90"/>
      <c r="BJ167" s="90"/>
      <c r="BK167" s="90"/>
      <c r="BL167" s="90"/>
      <c r="BM167" s="90"/>
      <c r="BN167" s="90"/>
      <c r="BO167" s="90"/>
      <c r="BP167" s="90"/>
      <c r="BQ167" s="90"/>
      <c r="BZ167" s="90"/>
      <c r="CA167" s="90"/>
      <c r="CB167" s="90"/>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0"/>
      <c r="DI167" s="90"/>
      <c r="DJ167" s="90"/>
      <c r="DK167" s="90"/>
      <c r="DL167" s="90"/>
      <c r="DM167" s="90"/>
    </row>
    <row r="168" spans="1:117" s="87" customFormat="1" ht="15.75" customHeight="1" x14ac:dyDescent="0.25">
      <c r="A168" s="382" t="s">
        <v>197</v>
      </c>
      <c r="B168" s="385" t="s">
        <v>198</v>
      </c>
      <c r="C168" s="385" t="s">
        <v>331</v>
      </c>
      <c r="D168" s="388" t="s">
        <v>336</v>
      </c>
      <c r="E168" s="424">
        <v>8700</v>
      </c>
      <c r="F168" s="429" t="s">
        <v>244</v>
      </c>
      <c r="G168" s="388" t="s">
        <v>74</v>
      </c>
      <c r="H168" s="132" t="s">
        <v>17</v>
      </c>
      <c r="I168" s="133">
        <f>I171</f>
        <v>65680</v>
      </c>
      <c r="J168" s="133">
        <f>J171</f>
        <v>0</v>
      </c>
      <c r="K168" s="403" t="s">
        <v>61</v>
      </c>
      <c r="L168" s="418" t="s">
        <v>373</v>
      </c>
      <c r="M168" s="418" t="s">
        <v>334</v>
      </c>
      <c r="N168" s="135"/>
      <c r="O168" s="136"/>
      <c r="P168" s="137"/>
      <c r="Q168" s="137"/>
      <c r="R168" s="137"/>
      <c r="S168" s="137"/>
      <c r="T168" s="137"/>
      <c r="U168" s="137"/>
      <c r="V168" s="137"/>
      <c r="W168" s="137"/>
      <c r="X168" s="137"/>
      <c r="Y168" s="137"/>
      <c r="Z168" s="137"/>
      <c r="AA168" s="137"/>
      <c r="AB168" s="137"/>
      <c r="AC168" s="137"/>
      <c r="AD168" s="137"/>
      <c r="AE168" s="137"/>
      <c r="AF168" s="137"/>
      <c r="AG168" s="137"/>
      <c r="AH168" s="136"/>
      <c r="AI168" s="137"/>
      <c r="AJ168" s="137"/>
      <c r="AK168" s="137"/>
      <c r="AL168" s="137"/>
      <c r="AM168" s="137"/>
      <c r="AN168" s="137"/>
      <c r="AO168" s="137"/>
      <c r="AP168" s="137"/>
      <c r="AQ168" s="137"/>
      <c r="AR168" s="137"/>
      <c r="AS168" s="137"/>
      <c r="AT168" s="137"/>
      <c r="AU168" s="137"/>
      <c r="AV168" s="137"/>
      <c r="AW168" s="137"/>
      <c r="AX168" s="137"/>
      <c r="AY168" s="137"/>
      <c r="AZ168" s="138"/>
      <c r="BA168" s="136"/>
      <c r="BB168" s="136"/>
      <c r="BC168" s="112"/>
      <c r="BD168" s="90"/>
      <c r="BE168" s="90"/>
      <c r="BF168" s="90"/>
      <c r="BG168" s="90"/>
      <c r="BH168" s="90"/>
      <c r="BI168" s="90"/>
      <c r="BJ168" s="90"/>
      <c r="BK168" s="90"/>
      <c r="BL168" s="90"/>
      <c r="BM168" s="90"/>
      <c r="BN168" s="90"/>
      <c r="BO168" s="90"/>
      <c r="BP168" s="90"/>
      <c r="BQ168" s="90"/>
      <c r="BZ168" s="90"/>
      <c r="CA168" s="90"/>
      <c r="CB168" s="90"/>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0"/>
      <c r="DI168" s="90"/>
      <c r="DJ168" s="90"/>
      <c r="DK168" s="90"/>
      <c r="DL168" s="90"/>
      <c r="DM168" s="90"/>
    </row>
    <row r="169" spans="1:117" s="87" customFormat="1" ht="15.75" x14ac:dyDescent="0.25">
      <c r="A169" s="383"/>
      <c r="B169" s="386"/>
      <c r="C169" s="386"/>
      <c r="D169" s="389"/>
      <c r="E169" s="425"/>
      <c r="F169" s="430"/>
      <c r="G169" s="389"/>
      <c r="H169" s="132" t="s">
        <v>18</v>
      </c>
      <c r="I169" s="133">
        <v>0</v>
      </c>
      <c r="J169" s="133">
        <v>0</v>
      </c>
      <c r="K169" s="404"/>
      <c r="L169" s="419"/>
      <c r="M169" s="419"/>
      <c r="N169" s="135"/>
      <c r="O169" s="136"/>
      <c r="P169" s="137"/>
      <c r="Q169" s="137"/>
      <c r="R169" s="137"/>
      <c r="S169" s="137"/>
      <c r="T169" s="137"/>
      <c r="U169" s="137"/>
      <c r="V169" s="137"/>
      <c r="W169" s="137"/>
      <c r="X169" s="137"/>
      <c r="Y169" s="137"/>
      <c r="Z169" s="137"/>
      <c r="AA169" s="137"/>
      <c r="AB169" s="137"/>
      <c r="AC169" s="137"/>
      <c r="AD169" s="137"/>
      <c r="AE169" s="137"/>
      <c r="AF169" s="137"/>
      <c r="AG169" s="137"/>
      <c r="AH169" s="136"/>
      <c r="AI169" s="137"/>
      <c r="AJ169" s="137"/>
      <c r="AK169" s="137"/>
      <c r="AL169" s="137"/>
      <c r="AM169" s="137"/>
      <c r="AN169" s="137"/>
      <c r="AO169" s="137"/>
      <c r="AP169" s="137"/>
      <c r="AQ169" s="137"/>
      <c r="AR169" s="137"/>
      <c r="AS169" s="137"/>
      <c r="AT169" s="137"/>
      <c r="AU169" s="137"/>
      <c r="AV169" s="137"/>
      <c r="AW169" s="137"/>
      <c r="AX169" s="137"/>
      <c r="AY169" s="137"/>
      <c r="AZ169" s="138"/>
      <c r="BA169" s="136"/>
      <c r="BB169" s="136"/>
      <c r="BC169" s="112"/>
      <c r="BD169" s="90"/>
      <c r="BE169" s="90"/>
      <c r="BF169" s="90"/>
      <c r="BG169" s="90"/>
      <c r="BH169" s="90"/>
      <c r="BI169" s="90"/>
      <c r="BJ169" s="90"/>
      <c r="BK169" s="90"/>
      <c r="BL169" s="90"/>
      <c r="BM169" s="90"/>
      <c r="BN169" s="90"/>
      <c r="BO169" s="90"/>
      <c r="BP169" s="90"/>
      <c r="BQ169" s="90"/>
      <c r="BZ169" s="90"/>
      <c r="CA169" s="90"/>
      <c r="CB169" s="90"/>
      <c r="CC169" s="90"/>
      <c r="CD169" s="90"/>
      <c r="CE169" s="90"/>
      <c r="CF169" s="90"/>
      <c r="CG169" s="90"/>
      <c r="CH169" s="90"/>
      <c r="CI169" s="90"/>
      <c r="CJ169" s="90"/>
      <c r="CK169" s="90"/>
      <c r="CL169" s="90"/>
      <c r="CM169" s="90"/>
      <c r="CN169" s="90"/>
      <c r="CO169" s="90"/>
      <c r="CP169" s="90"/>
      <c r="CQ169" s="90"/>
      <c r="CR169" s="90"/>
      <c r="CS169" s="90"/>
      <c r="CT169" s="90"/>
      <c r="CU169" s="90"/>
      <c r="CV169" s="90"/>
      <c r="CW169" s="90"/>
      <c r="CX169" s="90"/>
      <c r="CY169" s="90"/>
      <c r="CZ169" s="90"/>
      <c r="DA169" s="90"/>
      <c r="DB169" s="90"/>
      <c r="DC169" s="90"/>
      <c r="DD169" s="90"/>
      <c r="DE169" s="90"/>
      <c r="DF169" s="90"/>
      <c r="DG169" s="90"/>
      <c r="DH169" s="90"/>
      <c r="DI169" s="90"/>
      <c r="DJ169" s="90"/>
      <c r="DK169" s="90"/>
      <c r="DL169" s="90"/>
      <c r="DM169" s="90"/>
    </row>
    <row r="170" spans="1:117" s="87" customFormat="1" ht="15.75" x14ac:dyDescent="0.25">
      <c r="A170" s="383"/>
      <c r="B170" s="386"/>
      <c r="C170" s="386"/>
      <c r="D170" s="389"/>
      <c r="E170" s="425"/>
      <c r="F170" s="430"/>
      <c r="G170" s="389"/>
      <c r="H170" s="132" t="s">
        <v>19</v>
      </c>
      <c r="I170" s="133">
        <v>0</v>
      </c>
      <c r="J170" s="133">
        <v>0</v>
      </c>
      <c r="K170" s="404"/>
      <c r="L170" s="419"/>
      <c r="M170" s="419"/>
      <c r="N170" s="135"/>
      <c r="O170" s="136"/>
      <c r="P170" s="137"/>
      <c r="Q170" s="137"/>
      <c r="R170" s="137"/>
      <c r="S170" s="137"/>
      <c r="T170" s="137"/>
      <c r="U170" s="137"/>
      <c r="V170" s="137"/>
      <c r="W170" s="137"/>
      <c r="X170" s="137"/>
      <c r="Y170" s="137"/>
      <c r="Z170" s="137"/>
      <c r="AA170" s="137"/>
      <c r="AB170" s="137"/>
      <c r="AC170" s="137"/>
      <c r="AD170" s="137"/>
      <c r="AE170" s="137"/>
      <c r="AF170" s="137"/>
      <c r="AG170" s="137"/>
      <c r="AH170" s="136"/>
      <c r="AI170" s="137"/>
      <c r="AJ170" s="137"/>
      <c r="AK170" s="137"/>
      <c r="AL170" s="137"/>
      <c r="AM170" s="137"/>
      <c r="AN170" s="137"/>
      <c r="AO170" s="137"/>
      <c r="AP170" s="137"/>
      <c r="AQ170" s="137"/>
      <c r="AR170" s="137"/>
      <c r="AS170" s="137"/>
      <c r="AT170" s="137"/>
      <c r="AU170" s="137"/>
      <c r="AV170" s="137"/>
      <c r="AW170" s="137"/>
      <c r="AX170" s="137"/>
      <c r="AY170" s="137"/>
      <c r="AZ170" s="138"/>
      <c r="BA170" s="136"/>
      <c r="BB170" s="136"/>
      <c r="BC170" s="112"/>
      <c r="BD170" s="90"/>
      <c r="BE170" s="90"/>
      <c r="BF170" s="90"/>
      <c r="BG170" s="90"/>
      <c r="BH170" s="90"/>
      <c r="BI170" s="90"/>
      <c r="BJ170" s="90"/>
      <c r="BK170" s="90"/>
      <c r="BL170" s="90"/>
      <c r="BM170" s="90"/>
      <c r="BN170" s="90"/>
      <c r="BO170" s="90"/>
      <c r="BP170" s="90"/>
      <c r="BQ170" s="90"/>
      <c r="BZ170" s="90"/>
      <c r="CA170" s="90"/>
      <c r="CB170" s="90"/>
      <c r="CC170" s="90"/>
      <c r="CD170" s="90"/>
      <c r="CE170" s="90"/>
      <c r="CF170" s="90"/>
      <c r="CG170" s="90"/>
      <c r="CH170" s="90"/>
      <c r="CI170" s="90"/>
      <c r="CJ170" s="90"/>
      <c r="CK170" s="90"/>
      <c r="CL170" s="90"/>
      <c r="CM170" s="90"/>
      <c r="CN170" s="90"/>
      <c r="CO170" s="90"/>
      <c r="CP170" s="90"/>
      <c r="CQ170" s="90"/>
      <c r="CR170" s="90"/>
      <c r="CS170" s="90"/>
      <c r="CT170" s="90"/>
      <c r="CU170" s="90"/>
      <c r="CV170" s="90"/>
      <c r="CW170" s="90"/>
      <c r="CX170" s="90"/>
      <c r="CY170" s="90"/>
      <c r="CZ170" s="90"/>
      <c r="DA170" s="90"/>
      <c r="DB170" s="90"/>
      <c r="DC170" s="90"/>
      <c r="DD170" s="90"/>
      <c r="DE170" s="90"/>
      <c r="DF170" s="90"/>
      <c r="DG170" s="90"/>
      <c r="DH170" s="90"/>
      <c r="DI170" s="90"/>
      <c r="DJ170" s="90"/>
      <c r="DK170" s="90"/>
      <c r="DL170" s="90"/>
      <c r="DM170" s="90"/>
    </row>
    <row r="171" spans="1:117" s="87" customFormat="1" ht="31.5" x14ac:dyDescent="0.25">
      <c r="A171" s="384"/>
      <c r="B171" s="387"/>
      <c r="C171" s="387"/>
      <c r="D171" s="390"/>
      <c r="E171" s="426"/>
      <c r="F171" s="431"/>
      <c r="G171" s="390"/>
      <c r="H171" s="132" t="s">
        <v>20</v>
      </c>
      <c r="I171" s="133">
        <v>65680</v>
      </c>
      <c r="J171" s="133">
        <v>0</v>
      </c>
      <c r="K171" s="405"/>
      <c r="L171" s="420"/>
      <c r="M171" s="420"/>
      <c r="N171" s="135"/>
      <c r="O171" s="136"/>
      <c r="P171" s="137"/>
      <c r="Q171" s="137"/>
      <c r="R171" s="137"/>
      <c r="S171" s="137"/>
      <c r="T171" s="137"/>
      <c r="U171" s="137"/>
      <c r="V171" s="137"/>
      <c r="W171" s="137"/>
      <c r="X171" s="137"/>
      <c r="Y171" s="137"/>
      <c r="Z171" s="137"/>
      <c r="AA171" s="137"/>
      <c r="AB171" s="137"/>
      <c r="AC171" s="137"/>
      <c r="AD171" s="137"/>
      <c r="AE171" s="137"/>
      <c r="AF171" s="137"/>
      <c r="AG171" s="137"/>
      <c r="AH171" s="136"/>
      <c r="AI171" s="137"/>
      <c r="AJ171" s="137"/>
      <c r="AK171" s="137"/>
      <c r="AL171" s="137"/>
      <c r="AM171" s="137"/>
      <c r="AN171" s="137"/>
      <c r="AO171" s="137"/>
      <c r="AP171" s="137"/>
      <c r="AQ171" s="137"/>
      <c r="AR171" s="137"/>
      <c r="AS171" s="137"/>
      <c r="AT171" s="137"/>
      <c r="AU171" s="137"/>
      <c r="AV171" s="137"/>
      <c r="AW171" s="137"/>
      <c r="AX171" s="137"/>
      <c r="AY171" s="137"/>
      <c r="AZ171" s="138"/>
      <c r="BA171" s="136"/>
      <c r="BB171" s="136"/>
      <c r="BC171" s="112"/>
      <c r="BD171" s="90"/>
      <c r="BE171" s="90"/>
      <c r="BF171" s="90"/>
      <c r="BG171" s="90"/>
      <c r="BH171" s="90"/>
      <c r="BI171" s="90"/>
      <c r="BJ171" s="90"/>
      <c r="BK171" s="90"/>
      <c r="BL171" s="90"/>
      <c r="BM171" s="90"/>
      <c r="BN171" s="90"/>
      <c r="BO171" s="90"/>
      <c r="BP171" s="90"/>
      <c r="BQ171" s="90"/>
      <c r="BZ171" s="90"/>
      <c r="CA171" s="90"/>
      <c r="CB171" s="90"/>
      <c r="CC171" s="90"/>
      <c r="CD171" s="90"/>
      <c r="CE171" s="90"/>
      <c r="CF171" s="90"/>
      <c r="CG171" s="90"/>
      <c r="CH171" s="90"/>
      <c r="CI171" s="90"/>
      <c r="CJ171" s="90"/>
      <c r="CK171" s="90"/>
      <c r="CL171" s="90"/>
      <c r="CM171" s="90"/>
      <c r="CN171" s="90"/>
      <c r="CO171" s="90"/>
      <c r="CP171" s="90"/>
      <c r="CQ171" s="90"/>
      <c r="CR171" s="90"/>
      <c r="CS171" s="90"/>
      <c r="CT171" s="90"/>
      <c r="CU171" s="90"/>
      <c r="CV171" s="90"/>
      <c r="CW171" s="90"/>
      <c r="CX171" s="90"/>
      <c r="CY171" s="90"/>
      <c r="CZ171" s="90"/>
      <c r="DA171" s="90"/>
      <c r="DB171" s="90"/>
      <c r="DC171" s="90"/>
      <c r="DD171" s="90"/>
      <c r="DE171" s="90"/>
      <c r="DF171" s="90"/>
      <c r="DG171" s="90"/>
      <c r="DH171" s="90"/>
      <c r="DI171" s="90"/>
      <c r="DJ171" s="90"/>
      <c r="DK171" s="90"/>
      <c r="DL171" s="90"/>
      <c r="DM171" s="90"/>
    </row>
    <row r="172" spans="1:117" s="87" customFormat="1" ht="15.75" customHeight="1" x14ac:dyDescent="0.25">
      <c r="A172" s="382" t="s">
        <v>132</v>
      </c>
      <c r="B172" s="385" t="s">
        <v>133</v>
      </c>
      <c r="C172" s="385" t="s">
        <v>331</v>
      </c>
      <c r="D172" s="388" t="s">
        <v>336</v>
      </c>
      <c r="E172" s="424">
        <v>12092</v>
      </c>
      <c r="F172" s="429" t="s">
        <v>37</v>
      </c>
      <c r="G172" s="388" t="s">
        <v>384</v>
      </c>
      <c r="H172" s="132" t="s">
        <v>17</v>
      </c>
      <c r="I172" s="133">
        <f>I175</f>
        <v>94620</v>
      </c>
      <c r="J172" s="133">
        <f>J175</f>
        <v>0</v>
      </c>
      <c r="K172" s="403" t="s">
        <v>61</v>
      </c>
      <c r="L172" s="418" t="s">
        <v>347</v>
      </c>
      <c r="M172" s="418" t="s">
        <v>334</v>
      </c>
      <c r="N172" s="135"/>
      <c r="O172" s="136"/>
      <c r="P172" s="137"/>
      <c r="Q172" s="137"/>
      <c r="R172" s="137"/>
      <c r="S172" s="137"/>
      <c r="T172" s="137"/>
      <c r="U172" s="137"/>
      <c r="V172" s="137"/>
      <c r="W172" s="137"/>
      <c r="X172" s="137"/>
      <c r="Y172" s="137"/>
      <c r="Z172" s="137"/>
      <c r="AA172" s="137"/>
      <c r="AB172" s="137"/>
      <c r="AC172" s="137"/>
      <c r="AD172" s="137"/>
      <c r="AE172" s="137"/>
      <c r="AF172" s="137"/>
      <c r="AG172" s="137"/>
      <c r="AH172" s="136"/>
      <c r="AI172" s="137"/>
      <c r="AJ172" s="137"/>
      <c r="AK172" s="137"/>
      <c r="AL172" s="137"/>
      <c r="AM172" s="137"/>
      <c r="AN172" s="137"/>
      <c r="AO172" s="137"/>
      <c r="AP172" s="137"/>
      <c r="AQ172" s="137"/>
      <c r="AR172" s="137"/>
      <c r="AS172" s="137"/>
      <c r="AT172" s="137"/>
      <c r="AU172" s="137"/>
      <c r="AV172" s="137"/>
      <c r="AW172" s="137"/>
      <c r="AX172" s="137"/>
      <c r="AY172" s="137"/>
      <c r="AZ172" s="138"/>
      <c r="BA172" s="136"/>
      <c r="BB172" s="136"/>
      <c r="BC172" s="112"/>
      <c r="BD172" s="90"/>
      <c r="BE172" s="90"/>
      <c r="BF172" s="90"/>
      <c r="BG172" s="90"/>
      <c r="BH172" s="90"/>
      <c r="BI172" s="90"/>
      <c r="BJ172" s="90"/>
      <c r="BK172" s="90"/>
      <c r="BL172" s="90"/>
      <c r="BM172" s="90"/>
      <c r="BN172" s="90"/>
      <c r="BO172" s="90"/>
      <c r="BP172" s="90"/>
      <c r="BQ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0"/>
      <c r="DI172" s="90"/>
      <c r="DJ172" s="90"/>
      <c r="DK172" s="90"/>
      <c r="DL172" s="90"/>
      <c r="DM172" s="90"/>
    </row>
    <row r="173" spans="1:117" s="87" customFormat="1" ht="15.75" x14ac:dyDescent="0.25">
      <c r="A173" s="383"/>
      <c r="B173" s="386"/>
      <c r="C173" s="386"/>
      <c r="D173" s="389"/>
      <c r="E173" s="425"/>
      <c r="F173" s="430"/>
      <c r="G173" s="389"/>
      <c r="H173" s="132" t="s">
        <v>18</v>
      </c>
      <c r="I173" s="133">
        <v>0</v>
      </c>
      <c r="J173" s="133">
        <v>0</v>
      </c>
      <c r="K173" s="404"/>
      <c r="L173" s="419"/>
      <c r="M173" s="419"/>
      <c r="N173" s="135"/>
      <c r="O173" s="136"/>
      <c r="P173" s="137"/>
      <c r="Q173" s="137"/>
      <c r="R173" s="137"/>
      <c r="S173" s="137"/>
      <c r="T173" s="137"/>
      <c r="U173" s="137"/>
      <c r="V173" s="137"/>
      <c r="W173" s="137"/>
      <c r="X173" s="137"/>
      <c r="Y173" s="137"/>
      <c r="Z173" s="137"/>
      <c r="AA173" s="137"/>
      <c r="AB173" s="137"/>
      <c r="AC173" s="137"/>
      <c r="AD173" s="137"/>
      <c r="AE173" s="137"/>
      <c r="AF173" s="137"/>
      <c r="AG173" s="137"/>
      <c r="AH173" s="136"/>
      <c r="AI173" s="137"/>
      <c r="AJ173" s="137"/>
      <c r="AK173" s="137"/>
      <c r="AL173" s="137"/>
      <c r="AM173" s="137"/>
      <c r="AN173" s="137"/>
      <c r="AO173" s="137"/>
      <c r="AP173" s="137"/>
      <c r="AQ173" s="137"/>
      <c r="AR173" s="137"/>
      <c r="AS173" s="137"/>
      <c r="AT173" s="137"/>
      <c r="AU173" s="137"/>
      <c r="AV173" s="137"/>
      <c r="AW173" s="137"/>
      <c r="AX173" s="137"/>
      <c r="AY173" s="137"/>
      <c r="AZ173" s="138"/>
      <c r="BA173" s="136"/>
      <c r="BB173" s="136"/>
      <c r="BC173" s="112"/>
      <c r="BD173" s="90"/>
      <c r="BE173" s="90"/>
      <c r="BF173" s="90"/>
      <c r="BG173" s="90"/>
      <c r="BH173" s="90"/>
      <c r="BI173" s="90"/>
      <c r="BJ173" s="90"/>
      <c r="BK173" s="90"/>
      <c r="BL173" s="90"/>
      <c r="BM173" s="90"/>
      <c r="BN173" s="90"/>
      <c r="BO173" s="90"/>
      <c r="BP173" s="90"/>
      <c r="BQ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0"/>
      <c r="DI173" s="90"/>
      <c r="DJ173" s="90"/>
      <c r="DK173" s="90"/>
      <c r="DL173" s="90"/>
      <c r="DM173" s="90"/>
    </row>
    <row r="174" spans="1:117" s="87" customFormat="1" ht="15.75" x14ac:dyDescent="0.25">
      <c r="A174" s="383"/>
      <c r="B174" s="386"/>
      <c r="C174" s="386"/>
      <c r="D174" s="389"/>
      <c r="E174" s="425"/>
      <c r="F174" s="430"/>
      <c r="G174" s="389"/>
      <c r="H174" s="132" t="s">
        <v>19</v>
      </c>
      <c r="I174" s="133">
        <v>0</v>
      </c>
      <c r="J174" s="133">
        <v>0</v>
      </c>
      <c r="K174" s="404"/>
      <c r="L174" s="419"/>
      <c r="M174" s="419"/>
      <c r="N174" s="135"/>
      <c r="O174" s="136"/>
      <c r="P174" s="137"/>
      <c r="Q174" s="137"/>
      <c r="R174" s="137"/>
      <c r="S174" s="137"/>
      <c r="T174" s="137"/>
      <c r="U174" s="137"/>
      <c r="V174" s="137"/>
      <c r="W174" s="137"/>
      <c r="X174" s="137"/>
      <c r="Y174" s="137"/>
      <c r="Z174" s="137"/>
      <c r="AA174" s="137"/>
      <c r="AB174" s="137"/>
      <c r="AC174" s="137"/>
      <c r="AD174" s="137"/>
      <c r="AE174" s="137"/>
      <c r="AF174" s="137"/>
      <c r="AG174" s="137"/>
      <c r="AH174" s="136"/>
      <c r="AI174" s="137"/>
      <c r="AJ174" s="137"/>
      <c r="AK174" s="137"/>
      <c r="AL174" s="137"/>
      <c r="AM174" s="137"/>
      <c r="AN174" s="137"/>
      <c r="AO174" s="137"/>
      <c r="AP174" s="137"/>
      <c r="AQ174" s="137"/>
      <c r="AR174" s="137"/>
      <c r="AS174" s="137"/>
      <c r="AT174" s="137"/>
      <c r="AU174" s="137"/>
      <c r="AV174" s="137"/>
      <c r="AW174" s="137"/>
      <c r="AX174" s="137"/>
      <c r="AY174" s="137"/>
      <c r="AZ174" s="138"/>
      <c r="BA174" s="136"/>
      <c r="BB174" s="136"/>
      <c r="BC174" s="112"/>
      <c r="BD174" s="90"/>
      <c r="BE174" s="90"/>
      <c r="BF174" s="90"/>
      <c r="BG174" s="90"/>
      <c r="BH174" s="90"/>
      <c r="BI174" s="90"/>
      <c r="BJ174" s="90"/>
      <c r="BK174" s="90"/>
      <c r="BL174" s="90"/>
      <c r="BM174" s="90"/>
      <c r="BN174" s="90"/>
      <c r="BO174" s="90"/>
      <c r="BP174" s="90"/>
      <c r="BQ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0"/>
      <c r="DI174" s="90"/>
      <c r="DJ174" s="90"/>
      <c r="DK174" s="90"/>
      <c r="DL174" s="90"/>
      <c r="DM174" s="90"/>
    </row>
    <row r="175" spans="1:117" s="87" customFormat="1" ht="31.5" x14ac:dyDescent="0.25">
      <c r="A175" s="384"/>
      <c r="B175" s="387"/>
      <c r="C175" s="387"/>
      <c r="D175" s="390"/>
      <c r="E175" s="426"/>
      <c r="F175" s="431"/>
      <c r="G175" s="390"/>
      <c r="H175" s="132" t="s">
        <v>20</v>
      </c>
      <c r="I175" s="133">
        <v>94620</v>
      </c>
      <c r="J175" s="133">
        <v>0</v>
      </c>
      <c r="K175" s="405"/>
      <c r="L175" s="420"/>
      <c r="M175" s="420"/>
      <c r="N175" s="135"/>
      <c r="O175" s="136"/>
      <c r="P175" s="137"/>
      <c r="Q175" s="137"/>
      <c r="R175" s="137"/>
      <c r="S175" s="137"/>
      <c r="T175" s="137"/>
      <c r="U175" s="137"/>
      <c r="V175" s="137"/>
      <c r="W175" s="137"/>
      <c r="X175" s="137"/>
      <c r="Y175" s="137"/>
      <c r="Z175" s="137"/>
      <c r="AA175" s="137"/>
      <c r="AB175" s="137"/>
      <c r="AC175" s="137"/>
      <c r="AD175" s="137"/>
      <c r="AE175" s="137"/>
      <c r="AF175" s="137"/>
      <c r="AG175" s="137"/>
      <c r="AH175" s="136"/>
      <c r="AI175" s="137"/>
      <c r="AJ175" s="137"/>
      <c r="AK175" s="137"/>
      <c r="AL175" s="137"/>
      <c r="AM175" s="137"/>
      <c r="AN175" s="137"/>
      <c r="AO175" s="137"/>
      <c r="AP175" s="137"/>
      <c r="AQ175" s="137"/>
      <c r="AR175" s="137"/>
      <c r="AS175" s="137"/>
      <c r="AT175" s="137"/>
      <c r="AU175" s="137"/>
      <c r="AV175" s="137"/>
      <c r="AW175" s="137"/>
      <c r="AX175" s="137"/>
      <c r="AY175" s="137"/>
      <c r="AZ175" s="138"/>
      <c r="BA175" s="136"/>
      <c r="BB175" s="136"/>
      <c r="BC175" s="112"/>
      <c r="BD175" s="90"/>
      <c r="BE175" s="90"/>
      <c r="BF175" s="90"/>
      <c r="BG175" s="90"/>
      <c r="BH175" s="90"/>
      <c r="BI175" s="90"/>
      <c r="BJ175" s="90"/>
      <c r="BK175" s="90"/>
      <c r="BL175" s="90"/>
      <c r="BM175" s="90"/>
      <c r="BN175" s="90"/>
      <c r="BO175" s="90"/>
      <c r="BP175" s="90"/>
      <c r="BQ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0"/>
      <c r="DI175" s="90"/>
      <c r="DJ175" s="90"/>
      <c r="DK175" s="90"/>
      <c r="DL175" s="90"/>
      <c r="DM175" s="90"/>
    </row>
    <row r="176" spans="1:117" s="87" customFormat="1" ht="15.75" customHeight="1" x14ac:dyDescent="0.25">
      <c r="A176" s="460" t="s">
        <v>139</v>
      </c>
      <c r="B176" s="385" t="s">
        <v>393</v>
      </c>
      <c r="C176" s="385" t="s">
        <v>331</v>
      </c>
      <c r="D176" s="388" t="s">
        <v>336</v>
      </c>
      <c r="E176" s="424">
        <v>12092</v>
      </c>
      <c r="F176" s="429" t="s">
        <v>131</v>
      </c>
      <c r="G176" s="388">
        <v>2025</v>
      </c>
      <c r="H176" s="132" t="s">
        <v>17</v>
      </c>
      <c r="I176" s="133">
        <f>I179</f>
        <v>78665</v>
      </c>
      <c r="J176" s="133">
        <f>J179</f>
        <v>78871</v>
      </c>
      <c r="K176" s="403" t="s">
        <v>389</v>
      </c>
      <c r="L176" s="418" t="s">
        <v>394</v>
      </c>
      <c r="M176" s="418" t="s">
        <v>334</v>
      </c>
      <c r="N176" s="135"/>
      <c r="O176" s="136"/>
      <c r="P176" s="137"/>
      <c r="Q176" s="137"/>
      <c r="R176" s="137"/>
      <c r="S176" s="137"/>
      <c r="T176" s="137"/>
      <c r="U176" s="137"/>
      <c r="V176" s="137"/>
      <c r="W176" s="137"/>
      <c r="X176" s="137"/>
      <c r="Y176" s="137"/>
      <c r="Z176" s="137"/>
      <c r="AA176" s="137"/>
      <c r="AB176" s="137"/>
      <c r="AC176" s="137"/>
      <c r="AD176" s="137"/>
      <c r="AE176" s="137"/>
      <c r="AF176" s="137"/>
      <c r="AG176" s="137"/>
      <c r="AH176" s="136"/>
      <c r="AI176" s="137"/>
      <c r="AJ176" s="137"/>
      <c r="AK176" s="137"/>
      <c r="AL176" s="137"/>
      <c r="AM176" s="137"/>
      <c r="AN176" s="137"/>
      <c r="AO176" s="137"/>
      <c r="AP176" s="137"/>
      <c r="AQ176" s="137"/>
      <c r="AR176" s="137"/>
      <c r="AS176" s="137"/>
      <c r="AT176" s="137"/>
      <c r="AU176" s="137"/>
      <c r="AV176" s="137"/>
      <c r="AW176" s="137"/>
      <c r="AX176" s="137"/>
      <c r="AY176" s="137"/>
      <c r="AZ176" s="138"/>
      <c r="BA176" s="136"/>
      <c r="BB176" s="136"/>
      <c r="BC176" s="112"/>
      <c r="BD176" s="90"/>
      <c r="BE176" s="90"/>
      <c r="BF176" s="90"/>
      <c r="BG176" s="90"/>
      <c r="BH176" s="90"/>
      <c r="BI176" s="90"/>
      <c r="BJ176" s="90"/>
      <c r="BK176" s="90"/>
      <c r="BL176" s="90"/>
      <c r="BM176" s="90"/>
      <c r="BN176" s="90"/>
      <c r="BO176" s="90"/>
      <c r="BP176" s="90"/>
      <c r="BQ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0"/>
      <c r="DI176" s="90"/>
      <c r="DJ176" s="90"/>
      <c r="DK176" s="90"/>
      <c r="DL176" s="90"/>
      <c r="DM176" s="90"/>
    </row>
    <row r="177" spans="1:117" s="87" customFormat="1" ht="15.75" x14ac:dyDescent="0.25">
      <c r="A177" s="461"/>
      <c r="B177" s="386"/>
      <c r="C177" s="386"/>
      <c r="D177" s="389"/>
      <c r="E177" s="425"/>
      <c r="F177" s="430"/>
      <c r="G177" s="389"/>
      <c r="H177" s="132" t="s">
        <v>18</v>
      </c>
      <c r="I177" s="133">
        <v>0</v>
      </c>
      <c r="J177" s="133">
        <v>0</v>
      </c>
      <c r="K177" s="404"/>
      <c r="L177" s="419"/>
      <c r="M177" s="419"/>
      <c r="N177" s="135"/>
      <c r="O177" s="136"/>
      <c r="P177" s="137"/>
      <c r="Q177" s="137"/>
      <c r="R177" s="137"/>
      <c r="S177" s="137"/>
      <c r="T177" s="137"/>
      <c r="U177" s="137"/>
      <c r="V177" s="137"/>
      <c r="W177" s="137"/>
      <c r="X177" s="137"/>
      <c r="Y177" s="137"/>
      <c r="Z177" s="137"/>
      <c r="AA177" s="137"/>
      <c r="AB177" s="137"/>
      <c r="AC177" s="137"/>
      <c r="AD177" s="137"/>
      <c r="AE177" s="137"/>
      <c r="AF177" s="137"/>
      <c r="AG177" s="137"/>
      <c r="AH177" s="136"/>
      <c r="AI177" s="137"/>
      <c r="AJ177" s="137"/>
      <c r="AK177" s="137"/>
      <c r="AL177" s="137"/>
      <c r="AM177" s="137"/>
      <c r="AN177" s="137"/>
      <c r="AO177" s="137"/>
      <c r="AP177" s="137"/>
      <c r="AQ177" s="137"/>
      <c r="AR177" s="137"/>
      <c r="AS177" s="137"/>
      <c r="AT177" s="137"/>
      <c r="AU177" s="137"/>
      <c r="AV177" s="137"/>
      <c r="AW177" s="137"/>
      <c r="AX177" s="137"/>
      <c r="AY177" s="137"/>
      <c r="AZ177" s="138"/>
      <c r="BA177" s="136"/>
      <c r="BB177" s="136"/>
      <c r="BC177" s="112"/>
      <c r="BD177" s="90"/>
      <c r="BE177" s="90"/>
      <c r="BF177" s="90"/>
      <c r="BG177" s="90"/>
      <c r="BH177" s="90"/>
      <c r="BI177" s="90"/>
      <c r="BJ177" s="90"/>
      <c r="BK177" s="90"/>
      <c r="BL177" s="90"/>
      <c r="BM177" s="90"/>
      <c r="BN177" s="90"/>
      <c r="BO177" s="90"/>
      <c r="BP177" s="90"/>
      <c r="BQ177" s="90"/>
      <c r="BZ177" s="90"/>
      <c r="CA177" s="90"/>
      <c r="CB177" s="90"/>
      <c r="CC177" s="90"/>
      <c r="CD177" s="90"/>
      <c r="CE177" s="90"/>
      <c r="CF177" s="90"/>
      <c r="CG177" s="90"/>
      <c r="CH177" s="90"/>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0"/>
      <c r="DI177" s="90"/>
      <c r="DJ177" s="90"/>
      <c r="DK177" s="90"/>
      <c r="DL177" s="90"/>
      <c r="DM177" s="90"/>
    </row>
    <row r="178" spans="1:117" s="87" customFormat="1" ht="15.75" x14ac:dyDescent="0.25">
      <c r="A178" s="461"/>
      <c r="B178" s="386"/>
      <c r="C178" s="386"/>
      <c r="D178" s="389"/>
      <c r="E178" s="425"/>
      <c r="F178" s="430"/>
      <c r="G178" s="389"/>
      <c r="H178" s="132" t="s">
        <v>19</v>
      </c>
      <c r="I178" s="133">
        <v>0</v>
      </c>
      <c r="J178" s="133">
        <v>0</v>
      </c>
      <c r="K178" s="404"/>
      <c r="L178" s="419"/>
      <c r="M178" s="419"/>
      <c r="N178" s="135"/>
      <c r="O178" s="136"/>
      <c r="P178" s="137"/>
      <c r="Q178" s="137"/>
      <c r="R178" s="137"/>
      <c r="S178" s="137"/>
      <c r="T178" s="137"/>
      <c r="U178" s="137"/>
      <c r="V178" s="137"/>
      <c r="W178" s="137"/>
      <c r="X178" s="137"/>
      <c r="Y178" s="137"/>
      <c r="Z178" s="137"/>
      <c r="AA178" s="137"/>
      <c r="AB178" s="137"/>
      <c r="AC178" s="137"/>
      <c r="AD178" s="137"/>
      <c r="AE178" s="137"/>
      <c r="AF178" s="137"/>
      <c r="AG178" s="137"/>
      <c r="AH178" s="136"/>
      <c r="AI178" s="137"/>
      <c r="AJ178" s="137"/>
      <c r="AK178" s="137"/>
      <c r="AL178" s="137"/>
      <c r="AM178" s="137"/>
      <c r="AN178" s="137"/>
      <c r="AO178" s="137"/>
      <c r="AP178" s="137"/>
      <c r="AQ178" s="137"/>
      <c r="AR178" s="137"/>
      <c r="AS178" s="137"/>
      <c r="AT178" s="137"/>
      <c r="AU178" s="137"/>
      <c r="AV178" s="137"/>
      <c r="AW178" s="137"/>
      <c r="AX178" s="137"/>
      <c r="AY178" s="137"/>
      <c r="AZ178" s="138"/>
      <c r="BA178" s="136"/>
      <c r="BB178" s="136"/>
      <c r="BC178" s="112"/>
      <c r="BD178" s="90"/>
      <c r="BE178" s="90"/>
      <c r="BF178" s="90"/>
      <c r="BG178" s="90"/>
      <c r="BH178" s="90"/>
      <c r="BI178" s="90"/>
      <c r="BJ178" s="90"/>
      <c r="BK178" s="90"/>
      <c r="BL178" s="90"/>
      <c r="BM178" s="90"/>
      <c r="BN178" s="90"/>
      <c r="BO178" s="90"/>
      <c r="BP178" s="90"/>
      <c r="BQ178" s="90"/>
      <c r="BZ178" s="90"/>
      <c r="CA178" s="90"/>
      <c r="CB178" s="90"/>
      <c r="CC178" s="90"/>
      <c r="CD178" s="90"/>
      <c r="CE178" s="90"/>
      <c r="CF178" s="90"/>
      <c r="CG178" s="90"/>
      <c r="CH178" s="90"/>
      <c r="CI178" s="90"/>
      <c r="CJ178" s="90"/>
      <c r="CK178" s="90"/>
      <c r="CL178" s="90"/>
      <c r="CM178" s="90"/>
      <c r="CN178" s="90"/>
      <c r="CO178" s="90"/>
      <c r="CP178" s="90"/>
      <c r="CQ178" s="90"/>
      <c r="CR178" s="90"/>
      <c r="CS178" s="90"/>
      <c r="CT178" s="90"/>
      <c r="CU178" s="90"/>
      <c r="CV178" s="90"/>
      <c r="CW178" s="90"/>
      <c r="CX178" s="90"/>
      <c r="CY178" s="90"/>
      <c r="CZ178" s="90"/>
      <c r="DA178" s="90"/>
      <c r="DB178" s="90"/>
      <c r="DC178" s="90"/>
      <c r="DD178" s="90"/>
      <c r="DE178" s="90"/>
      <c r="DF178" s="90"/>
      <c r="DG178" s="90"/>
      <c r="DH178" s="90"/>
      <c r="DI178" s="90"/>
      <c r="DJ178" s="90"/>
      <c r="DK178" s="90"/>
      <c r="DL178" s="90"/>
      <c r="DM178" s="90"/>
    </row>
    <row r="179" spans="1:117" s="87" customFormat="1" ht="31.5" x14ac:dyDescent="0.25">
      <c r="A179" s="462"/>
      <c r="B179" s="387"/>
      <c r="C179" s="387"/>
      <c r="D179" s="390"/>
      <c r="E179" s="426"/>
      <c r="F179" s="431"/>
      <c r="G179" s="390"/>
      <c r="H179" s="132" t="s">
        <v>20</v>
      </c>
      <c r="I179" s="133">
        <v>78665</v>
      </c>
      <c r="J179" s="133">
        <v>78871</v>
      </c>
      <c r="K179" s="405"/>
      <c r="L179" s="420"/>
      <c r="M179" s="420"/>
      <c r="N179" s="135"/>
      <c r="O179" s="136"/>
      <c r="P179" s="137"/>
      <c r="Q179" s="137"/>
      <c r="R179" s="137"/>
      <c r="S179" s="137"/>
      <c r="T179" s="137"/>
      <c r="U179" s="137"/>
      <c r="V179" s="137"/>
      <c r="W179" s="137"/>
      <c r="X179" s="137"/>
      <c r="Y179" s="137"/>
      <c r="Z179" s="137"/>
      <c r="AA179" s="137"/>
      <c r="AB179" s="137"/>
      <c r="AC179" s="137"/>
      <c r="AD179" s="137"/>
      <c r="AE179" s="137"/>
      <c r="AF179" s="137"/>
      <c r="AG179" s="137"/>
      <c r="AH179" s="136"/>
      <c r="AI179" s="137"/>
      <c r="AJ179" s="137"/>
      <c r="AK179" s="137"/>
      <c r="AL179" s="137"/>
      <c r="AM179" s="137"/>
      <c r="AN179" s="137"/>
      <c r="AO179" s="137"/>
      <c r="AP179" s="137"/>
      <c r="AQ179" s="137"/>
      <c r="AR179" s="137"/>
      <c r="AS179" s="137"/>
      <c r="AT179" s="137"/>
      <c r="AU179" s="137"/>
      <c r="AV179" s="137"/>
      <c r="AW179" s="137"/>
      <c r="AX179" s="137"/>
      <c r="AY179" s="137"/>
      <c r="AZ179" s="138"/>
      <c r="BA179" s="136"/>
      <c r="BB179" s="136"/>
      <c r="BC179" s="112"/>
      <c r="BD179" s="90"/>
      <c r="BE179" s="90"/>
      <c r="BF179" s="90"/>
      <c r="BG179" s="90"/>
      <c r="BH179" s="90"/>
      <c r="BI179" s="90"/>
      <c r="BJ179" s="90"/>
      <c r="BK179" s="90"/>
      <c r="BL179" s="90"/>
      <c r="BM179" s="90"/>
      <c r="BN179" s="90"/>
      <c r="BO179" s="90"/>
      <c r="BP179" s="90"/>
      <c r="BQ179" s="90"/>
      <c r="BZ179" s="90"/>
      <c r="CA179" s="90"/>
      <c r="CB179" s="90"/>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0"/>
      <c r="DI179" s="90"/>
      <c r="DJ179" s="90"/>
      <c r="DK179" s="90"/>
      <c r="DL179" s="90"/>
      <c r="DM179" s="90"/>
    </row>
    <row r="180" spans="1:117" s="88" customFormat="1" ht="15.75" x14ac:dyDescent="0.25">
      <c r="A180" s="412" t="s">
        <v>41</v>
      </c>
      <c r="B180" s="338" t="s">
        <v>42</v>
      </c>
      <c r="C180" s="339"/>
      <c r="D180" s="339"/>
      <c r="E180" s="340"/>
      <c r="F180" s="116"/>
      <c r="G180" s="388"/>
      <c r="H180" s="117" t="s">
        <v>17</v>
      </c>
      <c r="I180" s="128">
        <f>I183</f>
        <v>345978</v>
      </c>
      <c r="J180" s="128">
        <f>J181+J182+J183</f>
        <v>46956.34</v>
      </c>
      <c r="K180" s="197"/>
      <c r="L180" s="379"/>
      <c r="M180" s="376"/>
      <c r="N180" s="379"/>
      <c r="O180" s="379"/>
      <c r="P180" s="129" t="e">
        <v>#REF!</v>
      </c>
      <c r="Q180" s="129" t="e">
        <v>#REF!</v>
      </c>
      <c r="R180" s="129" t="e">
        <v>#REF!</v>
      </c>
      <c r="S180" s="129" t="e">
        <v>#REF!</v>
      </c>
      <c r="T180" s="129" t="e">
        <v>#REF!</v>
      </c>
      <c r="U180" s="129" t="e">
        <v>#REF!</v>
      </c>
      <c r="V180" s="129" t="e">
        <v>#REF!</v>
      </c>
      <c r="W180" s="129" t="e">
        <v>#REF!</v>
      </c>
      <c r="X180" s="129" t="e">
        <v>#REF!</v>
      </c>
      <c r="Y180" s="129" t="e">
        <v>#REF!</v>
      </c>
      <c r="Z180" s="129" t="e">
        <v>#REF!</v>
      </c>
      <c r="AA180" s="129" t="e">
        <v>#REF!</v>
      </c>
      <c r="AB180" s="129" t="e">
        <v>#REF!</v>
      </c>
      <c r="AC180" s="129" t="e">
        <v>#REF!</v>
      </c>
      <c r="AD180" s="129" t="e">
        <v>#REF!</v>
      </c>
      <c r="AE180" s="129" t="e">
        <v>#REF!</v>
      </c>
      <c r="AF180" s="129" t="e">
        <v>#REF!</v>
      </c>
      <c r="AG180" s="129" t="e">
        <v>#REF!</v>
      </c>
      <c r="AH180" s="379"/>
      <c r="AI180" s="129" t="e">
        <v>#REF!</v>
      </c>
      <c r="AJ180" s="129" t="e">
        <v>#REF!</v>
      </c>
      <c r="AK180" s="129" t="e">
        <v>#REF!</v>
      </c>
      <c r="AL180" s="129" t="e">
        <v>#REF!</v>
      </c>
      <c r="AM180" s="129" t="e">
        <v>#REF!</v>
      </c>
      <c r="AN180" s="129" t="e">
        <v>#REF!</v>
      </c>
      <c r="AO180" s="129" t="e">
        <v>#REF!</v>
      </c>
      <c r="AP180" s="129" t="e">
        <v>#REF!</v>
      </c>
      <c r="AQ180" s="129" t="e">
        <v>#REF!</v>
      </c>
      <c r="AR180" s="129" t="e">
        <v>#REF!</v>
      </c>
      <c r="AS180" s="129" t="e">
        <v>#REF!</v>
      </c>
      <c r="AT180" s="129" t="e">
        <v>#REF!</v>
      </c>
      <c r="AU180" s="129" t="e">
        <v>#REF!</v>
      </c>
      <c r="AV180" s="129" t="e">
        <v>#REF!</v>
      </c>
      <c r="AW180" s="129" t="e">
        <v>#REF!</v>
      </c>
      <c r="AX180" s="129" t="e">
        <v>#REF!</v>
      </c>
      <c r="AY180" s="129" t="e">
        <v>#REF!</v>
      </c>
      <c r="AZ180" s="129" t="e">
        <v>#REF!</v>
      </c>
      <c r="BA180" s="379"/>
      <c r="BB180" s="379"/>
      <c r="BC180" s="94"/>
      <c r="BD180" s="130"/>
      <c r="BE180" s="130"/>
      <c r="BF180" s="130"/>
      <c r="BG180" s="130"/>
      <c r="BH180" s="130"/>
      <c r="BI180" s="130"/>
      <c r="BJ180" s="130"/>
      <c r="BK180" s="130"/>
      <c r="BL180" s="130"/>
      <c r="BM180" s="130"/>
      <c r="BN180" s="130"/>
      <c r="BO180" s="130"/>
      <c r="BP180" s="130"/>
      <c r="BQ180" s="130"/>
      <c r="BZ180" s="130"/>
      <c r="CA180" s="130"/>
      <c r="CB180" s="130"/>
      <c r="CC180" s="130"/>
      <c r="CD180" s="130"/>
      <c r="CE180" s="130"/>
      <c r="CF180" s="130"/>
      <c r="CG180" s="130"/>
      <c r="CH180" s="130"/>
      <c r="CI180" s="130"/>
      <c r="CJ180" s="130"/>
      <c r="CK180" s="130"/>
      <c r="CL180" s="130"/>
      <c r="CM180" s="130"/>
      <c r="CN180" s="130"/>
      <c r="CO180" s="130"/>
      <c r="CP180" s="130"/>
      <c r="CQ180" s="130"/>
      <c r="CR180" s="130"/>
      <c r="CS180" s="130"/>
      <c r="CT180" s="130"/>
      <c r="CU180" s="130"/>
      <c r="CV180" s="130"/>
      <c r="CW180" s="130"/>
      <c r="CX180" s="130"/>
      <c r="CY180" s="130"/>
      <c r="CZ180" s="130"/>
      <c r="DA180" s="130"/>
      <c r="DB180" s="130"/>
      <c r="DC180" s="130"/>
      <c r="DD180" s="130"/>
      <c r="DE180" s="130"/>
      <c r="DF180" s="130"/>
      <c r="DG180" s="130"/>
      <c r="DH180" s="130"/>
      <c r="DI180" s="130"/>
      <c r="DJ180" s="130"/>
      <c r="DK180" s="130"/>
      <c r="DL180" s="130"/>
      <c r="DM180" s="130"/>
    </row>
    <row r="181" spans="1:117" s="88" customFormat="1" ht="15.75" x14ac:dyDescent="0.25">
      <c r="A181" s="413"/>
      <c r="B181" s="341"/>
      <c r="C181" s="342"/>
      <c r="D181" s="342"/>
      <c r="E181" s="343"/>
      <c r="F181" s="123"/>
      <c r="G181" s="389"/>
      <c r="H181" s="117" t="s">
        <v>18</v>
      </c>
      <c r="I181" s="128">
        <v>0</v>
      </c>
      <c r="J181" s="128">
        <f>J241</f>
        <v>0</v>
      </c>
      <c r="K181" s="198"/>
      <c r="L181" s="380"/>
      <c r="M181" s="377"/>
      <c r="N181" s="380"/>
      <c r="O181" s="380"/>
      <c r="P181" s="129" t="e">
        <v>#REF!</v>
      </c>
      <c r="Q181" s="129" t="e">
        <v>#REF!</v>
      </c>
      <c r="R181" s="129" t="e">
        <v>#REF!</v>
      </c>
      <c r="S181" s="129" t="e">
        <v>#REF!</v>
      </c>
      <c r="T181" s="129" t="e">
        <v>#REF!</v>
      </c>
      <c r="U181" s="129" t="e">
        <v>#REF!</v>
      </c>
      <c r="V181" s="129" t="e">
        <v>#REF!</v>
      </c>
      <c r="W181" s="129" t="e">
        <v>#REF!</v>
      </c>
      <c r="X181" s="129" t="e">
        <v>#REF!</v>
      </c>
      <c r="Y181" s="129" t="e">
        <v>#REF!</v>
      </c>
      <c r="Z181" s="129" t="e">
        <v>#REF!</v>
      </c>
      <c r="AA181" s="129" t="e">
        <v>#REF!</v>
      </c>
      <c r="AB181" s="129" t="e">
        <v>#REF!</v>
      </c>
      <c r="AC181" s="129" t="e">
        <v>#REF!</v>
      </c>
      <c r="AD181" s="129" t="e">
        <v>#REF!</v>
      </c>
      <c r="AE181" s="129" t="e">
        <v>#REF!</v>
      </c>
      <c r="AF181" s="129" t="e">
        <v>#REF!</v>
      </c>
      <c r="AG181" s="129" t="e">
        <v>#REF!</v>
      </c>
      <c r="AH181" s="380"/>
      <c r="AI181" s="129" t="e">
        <v>#REF!</v>
      </c>
      <c r="AJ181" s="129" t="e">
        <v>#REF!</v>
      </c>
      <c r="AK181" s="129" t="e">
        <v>#REF!</v>
      </c>
      <c r="AL181" s="129" t="e">
        <v>#REF!</v>
      </c>
      <c r="AM181" s="129" t="e">
        <v>#REF!</v>
      </c>
      <c r="AN181" s="129" t="e">
        <v>#REF!</v>
      </c>
      <c r="AO181" s="129" t="e">
        <v>#REF!</v>
      </c>
      <c r="AP181" s="129" t="e">
        <v>#REF!</v>
      </c>
      <c r="AQ181" s="129" t="e">
        <v>#REF!</v>
      </c>
      <c r="AR181" s="129" t="e">
        <v>#REF!</v>
      </c>
      <c r="AS181" s="129" t="e">
        <v>#REF!</v>
      </c>
      <c r="AT181" s="129" t="e">
        <v>#REF!</v>
      </c>
      <c r="AU181" s="129" t="e">
        <v>#REF!</v>
      </c>
      <c r="AV181" s="129" t="e">
        <v>#REF!</v>
      </c>
      <c r="AW181" s="129" t="e">
        <v>#REF!</v>
      </c>
      <c r="AX181" s="129" t="e">
        <v>#REF!</v>
      </c>
      <c r="AY181" s="129" t="e">
        <v>#REF!</v>
      </c>
      <c r="AZ181" s="129" t="e">
        <v>#REF!</v>
      </c>
      <c r="BA181" s="380"/>
      <c r="BB181" s="380"/>
      <c r="BC181" s="94"/>
      <c r="BD181" s="130"/>
      <c r="BE181" s="130"/>
      <c r="BF181" s="130"/>
      <c r="BG181" s="130"/>
      <c r="BH181" s="130"/>
      <c r="BI181" s="130"/>
      <c r="BJ181" s="130"/>
      <c r="BK181" s="130"/>
      <c r="BL181" s="130"/>
      <c r="BM181" s="130"/>
      <c r="BN181" s="130"/>
      <c r="BO181" s="130"/>
      <c r="BP181" s="130"/>
      <c r="BQ181" s="130"/>
      <c r="BZ181" s="130"/>
      <c r="CA181" s="130"/>
      <c r="CB181" s="130"/>
      <c r="CC181" s="130"/>
      <c r="CD181" s="130"/>
      <c r="CE181" s="130"/>
      <c r="CF181" s="130"/>
      <c r="CG181" s="130"/>
      <c r="CH181" s="130"/>
      <c r="CI181" s="130"/>
      <c r="CJ181" s="130"/>
      <c r="CK181" s="130"/>
      <c r="CL181" s="130"/>
      <c r="CM181" s="130"/>
      <c r="CN181" s="130"/>
      <c r="CO181" s="130"/>
      <c r="CP181" s="130"/>
      <c r="CQ181" s="130"/>
      <c r="CR181" s="130"/>
      <c r="CS181" s="130"/>
      <c r="CT181" s="130"/>
      <c r="CU181" s="130"/>
      <c r="CV181" s="130"/>
      <c r="CW181" s="130"/>
      <c r="CX181" s="130"/>
      <c r="CY181" s="130"/>
      <c r="CZ181" s="130"/>
      <c r="DA181" s="130"/>
      <c r="DB181" s="130"/>
      <c r="DC181" s="130"/>
      <c r="DD181" s="130"/>
      <c r="DE181" s="130"/>
      <c r="DF181" s="130"/>
      <c r="DG181" s="130"/>
      <c r="DH181" s="130"/>
      <c r="DI181" s="130"/>
      <c r="DJ181" s="130"/>
      <c r="DK181" s="130"/>
      <c r="DL181" s="130"/>
      <c r="DM181" s="130"/>
    </row>
    <row r="182" spans="1:117" s="88" customFormat="1" ht="15.75" x14ac:dyDescent="0.25">
      <c r="A182" s="413"/>
      <c r="B182" s="341"/>
      <c r="C182" s="342"/>
      <c r="D182" s="342"/>
      <c r="E182" s="343"/>
      <c r="F182" s="123"/>
      <c r="G182" s="389"/>
      <c r="H182" s="117" t="s">
        <v>19</v>
      </c>
      <c r="I182" s="128">
        <v>0</v>
      </c>
      <c r="J182" s="128">
        <f>J242</f>
        <v>0</v>
      </c>
      <c r="K182" s="198"/>
      <c r="L182" s="380"/>
      <c r="M182" s="377"/>
      <c r="N182" s="380"/>
      <c r="O182" s="380"/>
      <c r="P182" s="129" t="e">
        <v>#REF!</v>
      </c>
      <c r="Q182" s="129" t="e">
        <v>#REF!</v>
      </c>
      <c r="R182" s="129" t="e">
        <v>#REF!</v>
      </c>
      <c r="S182" s="129" t="e">
        <v>#REF!</v>
      </c>
      <c r="T182" s="129" t="e">
        <v>#REF!</v>
      </c>
      <c r="U182" s="129" t="e">
        <v>#REF!</v>
      </c>
      <c r="V182" s="129" t="e">
        <v>#REF!</v>
      </c>
      <c r="W182" s="129" t="e">
        <v>#REF!</v>
      </c>
      <c r="X182" s="129" t="e">
        <v>#REF!</v>
      </c>
      <c r="Y182" s="129" t="e">
        <v>#REF!</v>
      </c>
      <c r="Z182" s="129" t="e">
        <v>#REF!</v>
      </c>
      <c r="AA182" s="129" t="e">
        <v>#REF!</v>
      </c>
      <c r="AB182" s="129" t="e">
        <v>#REF!</v>
      </c>
      <c r="AC182" s="129" t="e">
        <v>#REF!</v>
      </c>
      <c r="AD182" s="129" t="e">
        <v>#REF!</v>
      </c>
      <c r="AE182" s="129" t="e">
        <v>#REF!</v>
      </c>
      <c r="AF182" s="129" t="e">
        <v>#REF!</v>
      </c>
      <c r="AG182" s="129" t="e">
        <v>#REF!</v>
      </c>
      <c r="AH182" s="380"/>
      <c r="AI182" s="129" t="e">
        <v>#REF!</v>
      </c>
      <c r="AJ182" s="129" t="e">
        <v>#REF!</v>
      </c>
      <c r="AK182" s="129" t="e">
        <v>#REF!</v>
      </c>
      <c r="AL182" s="129" t="e">
        <v>#REF!</v>
      </c>
      <c r="AM182" s="129" t="e">
        <v>#REF!</v>
      </c>
      <c r="AN182" s="129" t="e">
        <v>#REF!</v>
      </c>
      <c r="AO182" s="129" t="e">
        <v>#REF!</v>
      </c>
      <c r="AP182" s="129" t="e">
        <v>#REF!</v>
      </c>
      <c r="AQ182" s="129" t="e">
        <v>#REF!</v>
      </c>
      <c r="AR182" s="129" t="e">
        <v>#REF!</v>
      </c>
      <c r="AS182" s="129" t="e">
        <v>#REF!</v>
      </c>
      <c r="AT182" s="129" t="e">
        <v>#REF!</v>
      </c>
      <c r="AU182" s="129" t="e">
        <v>#REF!</v>
      </c>
      <c r="AV182" s="129" t="e">
        <v>#REF!</v>
      </c>
      <c r="AW182" s="129" t="e">
        <v>#REF!</v>
      </c>
      <c r="AX182" s="129" t="e">
        <v>#REF!</v>
      </c>
      <c r="AY182" s="129" t="e">
        <v>#REF!</v>
      </c>
      <c r="AZ182" s="129" t="e">
        <v>#REF!</v>
      </c>
      <c r="BA182" s="380"/>
      <c r="BB182" s="380"/>
      <c r="BC182" s="94"/>
      <c r="BD182" s="130"/>
      <c r="BE182" s="130"/>
      <c r="BF182" s="130"/>
      <c r="BG182" s="130"/>
      <c r="BH182" s="130"/>
      <c r="BI182" s="130"/>
      <c r="BJ182" s="130"/>
      <c r="BK182" s="130"/>
      <c r="BL182" s="130"/>
      <c r="BM182" s="130"/>
      <c r="BN182" s="130"/>
      <c r="BO182" s="130"/>
      <c r="BP182" s="130"/>
      <c r="BQ182" s="130"/>
      <c r="BZ182" s="130"/>
      <c r="CA182" s="130"/>
      <c r="CB182" s="130"/>
      <c r="CC182" s="130"/>
      <c r="CD182" s="130"/>
      <c r="CE182" s="130"/>
      <c r="CF182" s="130"/>
      <c r="CG182" s="130"/>
      <c r="CH182" s="130"/>
      <c r="CI182" s="130"/>
      <c r="CJ182" s="130"/>
      <c r="CK182" s="130"/>
      <c r="CL182" s="130"/>
      <c r="CM182" s="130"/>
      <c r="CN182" s="130"/>
      <c r="CO182" s="130"/>
      <c r="CP182" s="130"/>
      <c r="CQ182" s="130"/>
      <c r="CR182" s="130"/>
      <c r="CS182" s="130"/>
      <c r="CT182" s="130"/>
      <c r="CU182" s="130"/>
      <c r="CV182" s="130"/>
      <c r="CW182" s="130"/>
      <c r="CX182" s="130"/>
      <c r="CY182" s="130"/>
      <c r="CZ182" s="130"/>
      <c r="DA182" s="130"/>
      <c r="DB182" s="130"/>
      <c r="DC182" s="130"/>
      <c r="DD182" s="130"/>
      <c r="DE182" s="130"/>
      <c r="DF182" s="130"/>
      <c r="DG182" s="130"/>
      <c r="DH182" s="130"/>
      <c r="DI182" s="130"/>
      <c r="DJ182" s="130"/>
      <c r="DK182" s="130"/>
      <c r="DL182" s="130"/>
      <c r="DM182" s="130"/>
    </row>
    <row r="183" spans="1:117" s="88" customFormat="1" ht="31.5" x14ac:dyDescent="0.25">
      <c r="A183" s="414"/>
      <c r="B183" s="344"/>
      <c r="C183" s="345"/>
      <c r="D183" s="345"/>
      <c r="E183" s="346"/>
      <c r="F183" s="126"/>
      <c r="G183" s="390"/>
      <c r="H183" s="127" t="s">
        <v>20</v>
      </c>
      <c r="I183" s="131">
        <f>I191+I195+I199+I203+I207+I211+I215+I219+I223+I227+I231+I235+I239+I243+I247+I251+I255+I259+I30+I263+I187</f>
        <v>345978</v>
      </c>
      <c r="J183" s="131">
        <f>J191+J195+J199+J203+J207+J211+J215+J219+J223+J227+J231+J235+J239+J243+J247+J251+J255+J259+J30+J263+J187</f>
        <v>46956.34</v>
      </c>
      <c r="K183" s="199"/>
      <c r="L183" s="381"/>
      <c r="M183" s="378"/>
      <c r="N183" s="381"/>
      <c r="O183" s="381"/>
      <c r="P183" s="129" t="e">
        <v>#REF!</v>
      </c>
      <c r="Q183" s="129" t="e">
        <v>#REF!</v>
      </c>
      <c r="R183" s="129" t="e">
        <v>#REF!</v>
      </c>
      <c r="S183" s="129" t="e">
        <v>#REF!</v>
      </c>
      <c r="T183" s="129" t="e">
        <v>#REF!</v>
      </c>
      <c r="U183" s="129" t="e">
        <v>#REF!</v>
      </c>
      <c r="V183" s="129" t="e">
        <v>#REF!</v>
      </c>
      <c r="W183" s="129" t="e">
        <v>#REF!</v>
      </c>
      <c r="X183" s="129" t="e">
        <v>#REF!</v>
      </c>
      <c r="Y183" s="129" t="e">
        <v>#REF!</v>
      </c>
      <c r="Z183" s="129" t="e">
        <v>#REF!</v>
      </c>
      <c r="AA183" s="129" t="e">
        <v>#REF!</v>
      </c>
      <c r="AB183" s="129" t="e">
        <v>#REF!</v>
      </c>
      <c r="AC183" s="129" t="e">
        <v>#REF!</v>
      </c>
      <c r="AD183" s="129" t="e">
        <v>#REF!</v>
      </c>
      <c r="AE183" s="129" t="e">
        <v>#REF!</v>
      </c>
      <c r="AF183" s="129" t="e">
        <v>#REF!</v>
      </c>
      <c r="AG183" s="129" t="e">
        <v>#REF!</v>
      </c>
      <c r="AH183" s="381"/>
      <c r="AI183" s="129" t="e">
        <v>#REF!</v>
      </c>
      <c r="AJ183" s="129" t="e">
        <v>#REF!</v>
      </c>
      <c r="AK183" s="129" t="e">
        <v>#REF!</v>
      </c>
      <c r="AL183" s="129" t="e">
        <v>#REF!</v>
      </c>
      <c r="AM183" s="129" t="e">
        <v>#REF!</v>
      </c>
      <c r="AN183" s="129" t="e">
        <v>#REF!</v>
      </c>
      <c r="AO183" s="129" t="e">
        <v>#REF!</v>
      </c>
      <c r="AP183" s="129" t="e">
        <v>#REF!</v>
      </c>
      <c r="AQ183" s="129" t="e">
        <v>#REF!</v>
      </c>
      <c r="AR183" s="129" t="e">
        <v>#REF!</v>
      </c>
      <c r="AS183" s="129" t="e">
        <v>#REF!</v>
      </c>
      <c r="AT183" s="129" t="e">
        <v>#REF!</v>
      </c>
      <c r="AU183" s="129" t="e">
        <v>#REF!</v>
      </c>
      <c r="AV183" s="129" t="e">
        <v>#REF!</v>
      </c>
      <c r="AW183" s="129" t="e">
        <v>#REF!</v>
      </c>
      <c r="AX183" s="129" t="e">
        <v>#REF!</v>
      </c>
      <c r="AY183" s="129" t="e">
        <v>#REF!</v>
      </c>
      <c r="AZ183" s="129" t="e">
        <v>#REF!</v>
      </c>
      <c r="BA183" s="381"/>
      <c r="BB183" s="381"/>
      <c r="BC183" s="94"/>
      <c r="BD183" s="130"/>
      <c r="BE183" s="130"/>
      <c r="BF183" s="130"/>
      <c r="BG183" s="130"/>
      <c r="BH183" s="130"/>
      <c r="BI183" s="130"/>
      <c r="BJ183" s="130"/>
      <c r="BK183" s="130"/>
      <c r="BL183" s="130"/>
      <c r="BM183" s="130"/>
      <c r="BN183" s="130"/>
      <c r="BO183" s="130"/>
      <c r="BP183" s="130"/>
      <c r="BQ183" s="130"/>
      <c r="BZ183" s="130"/>
      <c r="CA183" s="130"/>
      <c r="CB183" s="130"/>
      <c r="CC183" s="130"/>
      <c r="CD183" s="130"/>
      <c r="CE183" s="130"/>
      <c r="CF183" s="130"/>
      <c r="CG183" s="130"/>
      <c r="CH183" s="130"/>
      <c r="CI183" s="130"/>
      <c r="CJ183" s="130"/>
      <c r="CK183" s="130"/>
      <c r="CL183" s="130"/>
      <c r="CM183" s="130"/>
      <c r="CN183" s="130"/>
      <c r="CO183" s="130"/>
      <c r="CP183" s="130"/>
      <c r="CQ183" s="130"/>
      <c r="CR183" s="130"/>
      <c r="CS183" s="130"/>
      <c r="CT183" s="130"/>
      <c r="CU183" s="130"/>
      <c r="CV183" s="130"/>
      <c r="CW183" s="130"/>
      <c r="CX183" s="130"/>
      <c r="CY183" s="130"/>
      <c r="CZ183" s="130"/>
      <c r="DA183" s="130"/>
      <c r="DB183" s="130"/>
      <c r="DC183" s="130"/>
      <c r="DD183" s="130"/>
      <c r="DE183" s="130"/>
      <c r="DF183" s="130"/>
      <c r="DG183" s="130"/>
      <c r="DH183" s="130"/>
      <c r="DI183" s="130"/>
      <c r="DJ183" s="130"/>
      <c r="DK183" s="130"/>
      <c r="DL183" s="130"/>
      <c r="DM183" s="130"/>
    </row>
    <row r="184" spans="1:117" s="87" customFormat="1" ht="15.75" customHeight="1" x14ac:dyDescent="0.25">
      <c r="A184" s="460" t="s">
        <v>141</v>
      </c>
      <c r="B184" s="385" t="s">
        <v>395</v>
      </c>
      <c r="C184" s="385" t="s">
        <v>348</v>
      </c>
      <c r="D184" s="388" t="s">
        <v>336</v>
      </c>
      <c r="E184" s="388"/>
      <c r="F184" s="429">
        <v>2025</v>
      </c>
      <c r="G184" s="388">
        <v>2025</v>
      </c>
      <c r="H184" s="132" t="s">
        <v>17</v>
      </c>
      <c r="I184" s="134">
        <f>I187</f>
        <v>5651</v>
      </c>
      <c r="J184" s="134">
        <f>J187</f>
        <v>7178</v>
      </c>
      <c r="K184" s="403" t="s">
        <v>389</v>
      </c>
      <c r="L184" s="394" t="s">
        <v>396</v>
      </c>
      <c r="M184" s="418" t="s">
        <v>350</v>
      </c>
      <c r="N184" s="135"/>
      <c r="O184" s="136"/>
      <c r="P184" s="137"/>
      <c r="Q184" s="137"/>
      <c r="R184" s="137"/>
      <c r="S184" s="137"/>
      <c r="T184" s="137"/>
      <c r="U184" s="137"/>
      <c r="V184" s="137"/>
      <c r="W184" s="137"/>
      <c r="X184" s="137"/>
      <c r="Y184" s="137"/>
      <c r="Z184" s="137"/>
      <c r="AA184" s="137"/>
      <c r="AB184" s="137"/>
      <c r="AC184" s="137"/>
      <c r="AD184" s="137"/>
      <c r="AE184" s="137"/>
      <c r="AF184" s="137"/>
      <c r="AG184" s="137"/>
      <c r="AH184" s="136"/>
      <c r="AI184" s="137"/>
      <c r="AJ184" s="137"/>
      <c r="AK184" s="137"/>
      <c r="AL184" s="137"/>
      <c r="AM184" s="137"/>
      <c r="AN184" s="137"/>
      <c r="AO184" s="137"/>
      <c r="AP184" s="137"/>
      <c r="AQ184" s="137"/>
      <c r="AR184" s="137"/>
      <c r="AS184" s="137"/>
      <c r="AT184" s="137"/>
      <c r="AU184" s="137"/>
      <c r="AV184" s="137"/>
      <c r="AW184" s="137"/>
      <c r="AX184" s="137"/>
      <c r="AY184" s="137"/>
      <c r="AZ184" s="138"/>
      <c r="BA184" s="136"/>
      <c r="BB184" s="136"/>
      <c r="BC184" s="112"/>
      <c r="BD184" s="90"/>
      <c r="BE184" s="90"/>
      <c r="BF184" s="90"/>
      <c r="BG184" s="90"/>
      <c r="BH184" s="90"/>
      <c r="BI184" s="90"/>
      <c r="BJ184" s="90"/>
      <c r="BK184" s="90"/>
      <c r="BL184" s="90"/>
      <c r="BM184" s="90"/>
      <c r="BN184" s="90"/>
      <c r="BO184" s="90"/>
      <c r="BP184" s="90"/>
      <c r="BQ184" s="90"/>
      <c r="BZ184" s="90"/>
      <c r="CA184" s="90"/>
      <c r="CB184" s="90"/>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c r="DK184" s="90"/>
      <c r="DL184" s="90"/>
      <c r="DM184" s="90"/>
    </row>
    <row r="185" spans="1:117" s="87" customFormat="1" ht="22.5" customHeight="1" x14ac:dyDescent="0.25">
      <c r="A185" s="461"/>
      <c r="B185" s="386"/>
      <c r="C185" s="386"/>
      <c r="D185" s="389"/>
      <c r="E185" s="389"/>
      <c r="F185" s="430"/>
      <c r="G185" s="389"/>
      <c r="H185" s="132" t="s">
        <v>18</v>
      </c>
      <c r="I185" s="133">
        <v>0</v>
      </c>
      <c r="J185" s="133">
        <v>0</v>
      </c>
      <c r="K185" s="404"/>
      <c r="L185" s="395"/>
      <c r="M185" s="419"/>
      <c r="N185" s="135"/>
      <c r="O185" s="136"/>
      <c r="P185" s="137"/>
      <c r="Q185" s="137"/>
      <c r="R185" s="137"/>
      <c r="S185" s="137"/>
      <c r="T185" s="137"/>
      <c r="U185" s="137"/>
      <c r="V185" s="137"/>
      <c r="W185" s="137"/>
      <c r="X185" s="137"/>
      <c r="Y185" s="137"/>
      <c r="Z185" s="137"/>
      <c r="AA185" s="137"/>
      <c r="AB185" s="137"/>
      <c r="AC185" s="137"/>
      <c r="AD185" s="137"/>
      <c r="AE185" s="137"/>
      <c r="AF185" s="137"/>
      <c r="AG185" s="137"/>
      <c r="AH185" s="136"/>
      <c r="AI185" s="137"/>
      <c r="AJ185" s="137"/>
      <c r="AK185" s="137"/>
      <c r="AL185" s="137"/>
      <c r="AM185" s="137"/>
      <c r="AN185" s="137"/>
      <c r="AO185" s="137"/>
      <c r="AP185" s="137"/>
      <c r="AQ185" s="137"/>
      <c r="AR185" s="137"/>
      <c r="AS185" s="137"/>
      <c r="AT185" s="137"/>
      <c r="AU185" s="137"/>
      <c r="AV185" s="137"/>
      <c r="AW185" s="137"/>
      <c r="AX185" s="137"/>
      <c r="AY185" s="137"/>
      <c r="AZ185" s="138"/>
      <c r="BA185" s="136"/>
      <c r="BB185" s="136"/>
      <c r="BC185" s="112"/>
      <c r="BD185" s="90"/>
      <c r="BE185" s="90"/>
      <c r="BF185" s="90"/>
      <c r="BG185" s="90"/>
      <c r="BH185" s="90"/>
      <c r="BI185" s="90"/>
      <c r="BJ185" s="90"/>
      <c r="BK185" s="90"/>
      <c r="BL185" s="90"/>
      <c r="BM185" s="90"/>
      <c r="BN185" s="90"/>
      <c r="BO185" s="90"/>
      <c r="BP185" s="90"/>
      <c r="BQ185" s="90"/>
      <c r="BZ185" s="90"/>
      <c r="CA185" s="90"/>
      <c r="CB185" s="90"/>
      <c r="CC185" s="90"/>
      <c r="CD185" s="90"/>
      <c r="CE185" s="90"/>
      <c r="CF185" s="90"/>
      <c r="CG185" s="90"/>
      <c r="CH185" s="90"/>
      <c r="CI185" s="90"/>
      <c r="CJ185" s="90"/>
      <c r="CK185" s="90"/>
      <c r="CL185" s="90"/>
      <c r="CM185" s="90"/>
      <c r="CN185" s="90"/>
      <c r="CO185" s="90"/>
      <c r="CP185" s="90"/>
      <c r="CQ185" s="90"/>
      <c r="CR185" s="90"/>
      <c r="CS185" s="90"/>
      <c r="CT185" s="90"/>
      <c r="CU185" s="90"/>
      <c r="CV185" s="90"/>
      <c r="CW185" s="90"/>
      <c r="CX185" s="90"/>
      <c r="CY185" s="90"/>
      <c r="CZ185" s="90"/>
      <c r="DA185" s="90"/>
      <c r="DB185" s="90"/>
      <c r="DC185" s="90"/>
      <c r="DD185" s="90"/>
      <c r="DE185" s="90"/>
      <c r="DF185" s="90"/>
      <c r="DG185" s="90"/>
      <c r="DH185" s="90"/>
      <c r="DI185" s="90"/>
      <c r="DJ185" s="90"/>
      <c r="DK185" s="90"/>
      <c r="DL185" s="90"/>
      <c r="DM185" s="90"/>
    </row>
    <row r="186" spans="1:117" s="87" customFormat="1" ht="30" customHeight="1" x14ac:dyDescent="0.25">
      <c r="A186" s="461"/>
      <c r="B186" s="386"/>
      <c r="C186" s="386"/>
      <c r="D186" s="389"/>
      <c r="E186" s="389"/>
      <c r="F186" s="430"/>
      <c r="G186" s="389"/>
      <c r="H186" s="132" t="s">
        <v>19</v>
      </c>
      <c r="I186" s="133">
        <v>0</v>
      </c>
      <c r="J186" s="133">
        <v>0</v>
      </c>
      <c r="K186" s="404"/>
      <c r="L186" s="395"/>
      <c r="M186" s="419"/>
      <c r="N186" s="135"/>
      <c r="O186" s="136"/>
      <c r="P186" s="137"/>
      <c r="Q186" s="137"/>
      <c r="R186" s="137"/>
      <c r="S186" s="137"/>
      <c r="T186" s="137"/>
      <c r="U186" s="137"/>
      <c r="V186" s="137"/>
      <c r="W186" s="137"/>
      <c r="X186" s="137"/>
      <c r="Y186" s="137"/>
      <c r="Z186" s="137"/>
      <c r="AA186" s="137"/>
      <c r="AB186" s="137"/>
      <c r="AC186" s="137"/>
      <c r="AD186" s="137"/>
      <c r="AE186" s="137"/>
      <c r="AF186" s="137"/>
      <c r="AG186" s="137"/>
      <c r="AH186" s="136"/>
      <c r="AI186" s="137"/>
      <c r="AJ186" s="137"/>
      <c r="AK186" s="137"/>
      <c r="AL186" s="137"/>
      <c r="AM186" s="137"/>
      <c r="AN186" s="137"/>
      <c r="AO186" s="137"/>
      <c r="AP186" s="137"/>
      <c r="AQ186" s="137"/>
      <c r="AR186" s="137"/>
      <c r="AS186" s="137"/>
      <c r="AT186" s="137"/>
      <c r="AU186" s="137"/>
      <c r="AV186" s="137"/>
      <c r="AW186" s="137"/>
      <c r="AX186" s="137"/>
      <c r="AY186" s="137"/>
      <c r="AZ186" s="138"/>
      <c r="BA186" s="136"/>
      <c r="BB186" s="136"/>
      <c r="BC186" s="112"/>
      <c r="BD186" s="90"/>
      <c r="BE186" s="90"/>
      <c r="BF186" s="90"/>
      <c r="BG186" s="90"/>
      <c r="BH186" s="90"/>
      <c r="BI186" s="90"/>
      <c r="BJ186" s="90"/>
      <c r="BK186" s="90"/>
      <c r="BL186" s="90"/>
      <c r="BM186" s="90"/>
      <c r="BN186" s="90"/>
      <c r="BO186" s="90"/>
      <c r="BP186" s="90"/>
      <c r="BQ186" s="90"/>
      <c r="BZ186" s="90"/>
      <c r="CA186" s="90"/>
      <c r="CB186" s="90"/>
      <c r="CC186" s="90"/>
      <c r="CD186" s="90"/>
      <c r="CE186" s="90"/>
      <c r="CF186" s="90"/>
      <c r="CG186" s="90"/>
      <c r="CH186" s="90"/>
      <c r="CI186" s="90"/>
      <c r="CJ186" s="90"/>
      <c r="CK186" s="90"/>
      <c r="CL186" s="90"/>
      <c r="CM186" s="90"/>
      <c r="CN186" s="90"/>
      <c r="CO186" s="90"/>
      <c r="CP186" s="90"/>
      <c r="CQ186" s="90"/>
      <c r="CR186" s="90"/>
      <c r="CS186" s="90"/>
      <c r="CT186" s="90"/>
      <c r="CU186" s="90"/>
      <c r="CV186" s="90"/>
      <c r="CW186" s="90"/>
      <c r="CX186" s="90"/>
      <c r="CY186" s="90"/>
      <c r="CZ186" s="90"/>
      <c r="DA186" s="90"/>
      <c r="DB186" s="90"/>
      <c r="DC186" s="90"/>
      <c r="DD186" s="90"/>
      <c r="DE186" s="90"/>
      <c r="DF186" s="90"/>
      <c r="DG186" s="90"/>
      <c r="DH186" s="90"/>
      <c r="DI186" s="90"/>
      <c r="DJ186" s="90"/>
      <c r="DK186" s="90"/>
      <c r="DL186" s="90"/>
      <c r="DM186" s="90"/>
    </row>
    <row r="187" spans="1:117" s="87" customFormat="1" ht="52.5" customHeight="1" x14ac:dyDescent="0.25">
      <c r="A187" s="462"/>
      <c r="B187" s="387"/>
      <c r="C187" s="387"/>
      <c r="D187" s="390"/>
      <c r="E187" s="390"/>
      <c r="F187" s="431"/>
      <c r="G187" s="390"/>
      <c r="H187" s="132" t="s">
        <v>20</v>
      </c>
      <c r="I187" s="134">
        <v>5651</v>
      </c>
      <c r="J187" s="134">
        <v>7178</v>
      </c>
      <c r="K187" s="405"/>
      <c r="L187" s="396"/>
      <c r="M187" s="420"/>
      <c r="N187" s="135"/>
      <c r="O187" s="136"/>
      <c r="P187" s="137"/>
      <c r="Q187" s="137"/>
      <c r="R187" s="137"/>
      <c r="S187" s="137"/>
      <c r="T187" s="137"/>
      <c r="U187" s="137"/>
      <c r="V187" s="137"/>
      <c r="W187" s="137"/>
      <c r="X187" s="137"/>
      <c r="Y187" s="137"/>
      <c r="Z187" s="137"/>
      <c r="AA187" s="137"/>
      <c r="AB187" s="137"/>
      <c r="AC187" s="137"/>
      <c r="AD187" s="137"/>
      <c r="AE187" s="137"/>
      <c r="AF187" s="137"/>
      <c r="AG187" s="137"/>
      <c r="AH187" s="136"/>
      <c r="AI187" s="137"/>
      <c r="AJ187" s="137"/>
      <c r="AK187" s="137"/>
      <c r="AL187" s="137"/>
      <c r="AM187" s="137"/>
      <c r="AN187" s="137"/>
      <c r="AO187" s="137"/>
      <c r="AP187" s="137"/>
      <c r="AQ187" s="137"/>
      <c r="AR187" s="137"/>
      <c r="AS187" s="137"/>
      <c r="AT187" s="137"/>
      <c r="AU187" s="137"/>
      <c r="AV187" s="137"/>
      <c r="AW187" s="137"/>
      <c r="AX187" s="137"/>
      <c r="AY187" s="137"/>
      <c r="AZ187" s="138"/>
      <c r="BA187" s="136"/>
      <c r="BB187" s="136"/>
      <c r="BC187" s="112"/>
      <c r="BD187" s="90"/>
      <c r="BE187" s="90"/>
      <c r="BF187" s="90"/>
      <c r="BG187" s="90"/>
      <c r="BH187" s="90"/>
      <c r="BI187" s="90"/>
      <c r="BJ187" s="90"/>
      <c r="BK187" s="90"/>
      <c r="BL187" s="90"/>
      <c r="BM187" s="90"/>
      <c r="BN187" s="90"/>
      <c r="BO187" s="90"/>
      <c r="BP187" s="90"/>
      <c r="BQ187" s="90"/>
      <c r="BZ187" s="90"/>
      <c r="CA187" s="90"/>
      <c r="CB187" s="90"/>
      <c r="CC187" s="90"/>
      <c r="CD187" s="90"/>
      <c r="CE187" s="90"/>
      <c r="CF187" s="90"/>
      <c r="CG187" s="90"/>
      <c r="CH187" s="90"/>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c r="DE187" s="90"/>
      <c r="DF187" s="90"/>
      <c r="DG187" s="90"/>
      <c r="DH187" s="90"/>
      <c r="DI187" s="90"/>
      <c r="DJ187" s="90"/>
      <c r="DK187" s="90"/>
      <c r="DL187" s="90"/>
      <c r="DM187" s="90"/>
    </row>
    <row r="188" spans="1:117" s="87" customFormat="1" ht="15.75" customHeight="1" x14ac:dyDescent="0.25">
      <c r="A188" s="382" t="s">
        <v>43</v>
      </c>
      <c r="B188" s="385" t="s">
        <v>44</v>
      </c>
      <c r="C188" s="385" t="s">
        <v>348</v>
      </c>
      <c r="D188" s="388" t="s">
        <v>336</v>
      </c>
      <c r="E188" s="388"/>
      <c r="F188" s="429" t="s">
        <v>45</v>
      </c>
      <c r="G188" s="388">
        <v>2025</v>
      </c>
      <c r="H188" s="132" t="s">
        <v>17</v>
      </c>
      <c r="I188" s="134">
        <f>I191</f>
        <v>4181</v>
      </c>
      <c r="J188" s="134">
        <f>J191</f>
        <v>5419</v>
      </c>
      <c r="K188" s="403" t="s">
        <v>61</v>
      </c>
      <c r="L188" s="394" t="s">
        <v>349</v>
      </c>
      <c r="M188" s="418" t="s">
        <v>350</v>
      </c>
      <c r="N188" s="135"/>
      <c r="O188" s="136"/>
      <c r="P188" s="137"/>
      <c r="Q188" s="137"/>
      <c r="R188" s="137"/>
      <c r="S188" s="137"/>
      <c r="T188" s="137"/>
      <c r="U188" s="137"/>
      <c r="V188" s="137"/>
      <c r="W188" s="137"/>
      <c r="X188" s="137"/>
      <c r="Y188" s="137"/>
      <c r="Z188" s="137"/>
      <c r="AA188" s="137"/>
      <c r="AB188" s="137"/>
      <c r="AC188" s="137"/>
      <c r="AD188" s="137"/>
      <c r="AE188" s="137"/>
      <c r="AF188" s="137"/>
      <c r="AG188" s="137"/>
      <c r="AH188" s="136"/>
      <c r="AI188" s="137"/>
      <c r="AJ188" s="137"/>
      <c r="AK188" s="137"/>
      <c r="AL188" s="137"/>
      <c r="AM188" s="137"/>
      <c r="AN188" s="137"/>
      <c r="AO188" s="137"/>
      <c r="AP188" s="137"/>
      <c r="AQ188" s="137"/>
      <c r="AR188" s="137"/>
      <c r="AS188" s="137"/>
      <c r="AT188" s="137"/>
      <c r="AU188" s="137"/>
      <c r="AV188" s="137"/>
      <c r="AW188" s="137"/>
      <c r="AX188" s="137"/>
      <c r="AY188" s="137"/>
      <c r="AZ188" s="138"/>
      <c r="BA188" s="136"/>
      <c r="BB188" s="136"/>
      <c r="BC188" s="112"/>
      <c r="BD188" s="90"/>
      <c r="BE188" s="90"/>
      <c r="BF188" s="90"/>
      <c r="BG188" s="90"/>
      <c r="BH188" s="90"/>
      <c r="BI188" s="90"/>
      <c r="BJ188" s="90"/>
      <c r="BK188" s="90"/>
      <c r="BL188" s="90"/>
      <c r="BM188" s="90"/>
      <c r="BN188" s="90"/>
      <c r="BO188" s="90"/>
      <c r="BP188" s="90"/>
      <c r="BQ188" s="90"/>
      <c r="BZ188" s="90"/>
      <c r="CA188" s="90"/>
      <c r="CB188" s="90"/>
      <c r="CC188" s="90"/>
      <c r="CD188" s="90"/>
      <c r="CE188" s="90"/>
      <c r="CF188" s="90"/>
      <c r="CG188" s="90"/>
      <c r="CH188" s="90"/>
      <c r="CI188" s="90"/>
      <c r="CJ188" s="90"/>
      <c r="CK188" s="90"/>
      <c r="CL188" s="90"/>
      <c r="CM188" s="90"/>
      <c r="CN188" s="90"/>
      <c r="CO188" s="90"/>
      <c r="CP188" s="90"/>
      <c r="CQ188" s="90"/>
      <c r="CR188" s="90"/>
      <c r="CS188" s="90"/>
      <c r="CT188" s="90"/>
      <c r="CU188" s="90"/>
      <c r="CV188" s="90"/>
      <c r="CW188" s="90"/>
      <c r="CX188" s="90"/>
      <c r="CY188" s="90"/>
      <c r="CZ188" s="90"/>
      <c r="DA188" s="90"/>
      <c r="DB188" s="90"/>
      <c r="DC188" s="90"/>
      <c r="DD188" s="90"/>
      <c r="DE188" s="90"/>
      <c r="DF188" s="90"/>
      <c r="DG188" s="90"/>
      <c r="DH188" s="90"/>
      <c r="DI188" s="90"/>
      <c r="DJ188" s="90"/>
      <c r="DK188" s="90"/>
      <c r="DL188" s="90"/>
      <c r="DM188" s="90"/>
    </row>
    <row r="189" spans="1:117" s="87" customFormat="1" ht="30" customHeight="1" x14ac:dyDescent="0.25">
      <c r="A189" s="383"/>
      <c r="B189" s="386"/>
      <c r="C189" s="386"/>
      <c r="D189" s="389"/>
      <c r="E189" s="389"/>
      <c r="F189" s="430"/>
      <c r="G189" s="389"/>
      <c r="H189" s="132" t="s">
        <v>18</v>
      </c>
      <c r="I189" s="133">
        <v>0</v>
      </c>
      <c r="J189" s="133">
        <v>0</v>
      </c>
      <c r="K189" s="404"/>
      <c r="L189" s="395"/>
      <c r="M189" s="419"/>
      <c r="N189" s="135"/>
      <c r="O189" s="136"/>
      <c r="P189" s="137"/>
      <c r="Q189" s="137"/>
      <c r="R189" s="137"/>
      <c r="S189" s="137"/>
      <c r="T189" s="137"/>
      <c r="U189" s="137"/>
      <c r="V189" s="137"/>
      <c r="W189" s="137"/>
      <c r="X189" s="137"/>
      <c r="Y189" s="137"/>
      <c r="Z189" s="137"/>
      <c r="AA189" s="137"/>
      <c r="AB189" s="137"/>
      <c r="AC189" s="137"/>
      <c r="AD189" s="137"/>
      <c r="AE189" s="137"/>
      <c r="AF189" s="137"/>
      <c r="AG189" s="137"/>
      <c r="AH189" s="136"/>
      <c r="AI189" s="137"/>
      <c r="AJ189" s="137"/>
      <c r="AK189" s="137"/>
      <c r="AL189" s="137"/>
      <c r="AM189" s="137"/>
      <c r="AN189" s="137"/>
      <c r="AO189" s="137"/>
      <c r="AP189" s="137"/>
      <c r="AQ189" s="137"/>
      <c r="AR189" s="137"/>
      <c r="AS189" s="137"/>
      <c r="AT189" s="137"/>
      <c r="AU189" s="137"/>
      <c r="AV189" s="137"/>
      <c r="AW189" s="137"/>
      <c r="AX189" s="137"/>
      <c r="AY189" s="137"/>
      <c r="AZ189" s="138"/>
      <c r="BA189" s="136"/>
      <c r="BB189" s="136"/>
      <c r="BC189" s="112"/>
      <c r="BD189" s="90"/>
      <c r="BE189" s="90"/>
      <c r="BF189" s="90"/>
      <c r="BG189" s="90"/>
      <c r="BH189" s="90"/>
      <c r="BI189" s="90"/>
      <c r="BJ189" s="90"/>
      <c r="BK189" s="90"/>
      <c r="BL189" s="90"/>
      <c r="BM189" s="90"/>
      <c r="BN189" s="90"/>
      <c r="BO189" s="90"/>
      <c r="BP189" s="90"/>
      <c r="BQ189" s="90"/>
      <c r="BZ189" s="90"/>
      <c r="CA189" s="90"/>
      <c r="CB189" s="90"/>
      <c r="CC189" s="90"/>
      <c r="CD189" s="90"/>
      <c r="CE189" s="90"/>
      <c r="CF189" s="90"/>
      <c r="CG189" s="90"/>
      <c r="CH189" s="90"/>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c r="DE189" s="90"/>
      <c r="DF189" s="90"/>
      <c r="DG189" s="90"/>
      <c r="DH189" s="90"/>
      <c r="DI189" s="90"/>
      <c r="DJ189" s="90"/>
      <c r="DK189" s="90"/>
      <c r="DL189" s="90"/>
      <c r="DM189" s="90"/>
    </row>
    <row r="190" spans="1:117" s="87" customFormat="1" ht="30" customHeight="1" x14ac:dyDescent="0.25">
      <c r="A190" s="383"/>
      <c r="B190" s="386"/>
      <c r="C190" s="386"/>
      <c r="D190" s="389"/>
      <c r="E190" s="389"/>
      <c r="F190" s="430"/>
      <c r="G190" s="389"/>
      <c r="H190" s="132" t="s">
        <v>19</v>
      </c>
      <c r="I190" s="133">
        <v>0</v>
      </c>
      <c r="J190" s="133">
        <v>0</v>
      </c>
      <c r="K190" s="404"/>
      <c r="L190" s="395"/>
      <c r="M190" s="419"/>
      <c r="N190" s="135"/>
      <c r="O190" s="136"/>
      <c r="P190" s="137"/>
      <c r="Q190" s="137"/>
      <c r="R190" s="137"/>
      <c r="S190" s="137"/>
      <c r="T190" s="137"/>
      <c r="U190" s="137"/>
      <c r="V190" s="137"/>
      <c r="W190" s="137"/>
      <c r="X190" s="137"/>
      <c r="Y190" s="137"/>
      <c r="Z190" s="137"/>
      <c r="AA190" s="137"/>
      <c r="AB190" s="137"/>
      <c r="AC190" s="137"/>
      <c r="AD190" s="137"/>
      <c r="AE190" s="137"/>
      <c r="AF190" s="137"/>
      <c r="AG190" s="137"/>
      <c r="AH190" s="136"/>
      <c r="AI190" s="137"/>
      <c r="AJ190" s="137"/>
      <c r="AK190" s="137"/>
      <c r="AL190" s="137"/>
      <c r="AM190" s="137"/>
      <c r="AN190" s="137"/>
      <c r="AO190" s="137"/>
      <c r="AP190" s="137"/>
      <c r="AQ190" s="137"/>
      <c r="AR190" s="137"/>
      <c r="AS190" s="137"/>
      <c r="AT190" s="137"/>
      <c r="AU190" s="137"/>
      <c r="AV190" s="137"/>
      <c r="AW190" s="137"/>
      <c r="AX190" s="137"/>
      <c r="AY190" s="137"/>
      <c r="AZ190" s="138"/>
      <c r="BA190" s="136"/>
      <c r="BB190" s="136"/>
      <c r="BC190" s="112"/>
      <c r="BD190" s="90"/>
      <c r="BE190" s="90"/>
      <c r="BF190" s="90"/>
      <c r="BG190" s="90"/>
      <c r="BH190" s="90"/>
      <c r="BI190" s="90"/>
      <c r="BJ190" s="90"/>
      <c r="BK190" s="90"/>
      <c r="BL190" s="90"/>
      <c r="BM190" s="90"/>
      <c r="BN190" s="90"/>
      <c r="BO190" s="90"/>
      <c r="BP190" s="90"/>
      <c r="BQ190" s="90"/>
      <c r="BZ190" s="90"/>
      <c r="CA190" s="90"/>
      <c r="CB190" s="90"/>
      <c r="CC190" s="90"/>
      <c r="CD190" s="90"/>
      <c r="CE190" s="90"/>
      <c r="CF190" s="90"/>
      <c r="CG190" s="90"/>
      <c r="CH190" s="90"/>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c r="DE190" s="90"/>
      <c r="DF190" s="90"/>
      <c r="DG190" s="90"/>
      <c r="DH190" s="90"/>
      <c r="DI190" s="90"/>
      <c r="DJ190" s="90"/>
      <c r="DK190" s="90"/>
      <c r="DL190" s="90"/>
      <c r="DM190" s="90"/>
    </row>
    <row r="191" spans="1:117" s="87" customFormat="1" ht="52.5" customHeight="1" x14ac:dyDescent="0.25">
      <c r="A191" s="384"/>
      <c r="B191" s="387"/>
      <c r="C191" s="387"/>
      <c r="D191" s="390"/>
      <c r="E191" s="390"/>
      <c r="F191" s="431"/>
      <c r="G191" s="390"/>
      <c r="H191" s="132" t="s">
        <v>20</v>
      </c>
      <c r="I191" s="134">
        <v>4181</v>
      </c>
      <c r="J191" s="134">
        <v>5419</v>
      </c>
      <c r="K191" s="405"/>
      <c r="L191" s="396"/>
      <c r="M191" s="420"/>
      <c r="N191" s="135"/>
      <c r="O191" s="136"/>
      <c r="P191" s="137"/>
      <c r="Q191" s="137"/>
      <c r="R191" s="137"/>
      <c r="S191" s="137"/>
      <c r="T191" s="137"/>
      <c r="U191" s="137"/>
      <c r="V191" s="137"/>
      <c r="W191" s="137"/>
      <c r="X191" s="137"/>
      <c r="Y191" s="137"/>
      <c r="Z191" s="137"/>
      <c r="AA191" s="137"/>
      <c r="AB191" s="137"/>
      <c r="AC191" s="137"/>
      <c r="AD191" s="137"/>
      <c r="AE191" s="137"/>
      <c r="AF191" s="137"/>
      <c r="AG191" s="137"/>
      <c r="AH191" s="136"/>
      <c r="AI191" s="137"/>
      <c r="AJ191" s="137"/>
      <c r="AK191" s="137"/>
      <c r="AL191" s="137"/>
      <c r="AM191" s="137"/>
      <c r="AN191" s="137"/>
      <c r="AO191" s="137"/>
      <c r="AP191" s="137"/>
      <c r="AQ191" s="137"/>
      <c r="AR191" s="137"/>
      <c r="AS191" s="137"/>
      <c r="AT191" s="137"/>
      <c r="AU191" s="137"/>
      <c r="AV191" s="137"/>
      <c r="AW191" s="137"/>
      <c r="AX191" s="137"/>
      <c r="AY191" s="137"/>
      <c r="AZ191" s="138"/>
      <c r="BA191" s="136"/>
      <c r="BB191" s="136"/>
      <c r="BC191" s="112"/>
      <c r="BD191" s="90"/>
      <c r="BE191" s="90"/>
      <c r="BF191" s="90"/>
      <c r="BG191" s="90"/>
      <c r="BH191" s="90"/>
      <c r="BI191" s="90"/>
      <c r="BJ191" s="90"/>
      <c r="BK191" s="90"/>
      <c r="BL191" s="90"/>
      <c r="BM191" s="90"/>
      <c r="BN191" s="90"/>
      <c r="BO191" s="90"/>
      <c r="BP191" s="90"/>
      <c r="BQ191" s="90"/>
      <c r="BZ191" s="90"/>
      <c r="CA191" s="90"/>
      <c r="CB191" s="90"/>
      <c r="CC191" s="90"/>
      <c r="CD191" s="90"/>
      <c r="CE191" s="90"/>
      <c r="CF191" s="90"/>
      <c r="CG191" s="90"/>
      <c r="CH191" s="90"/>
      <c r="CI191" s="90"/>
      <c r="CJ191" s="90"/>
      <c r="CK191" s="90"/>
      <c r="CL191" s="90"/>
      <c r="CM191" s="90"/>
      <c r="CN191" s="90"/>
      <c r="CO191" s="90"/>
      <c r="CP191" s="90"/>
      <c r="CQ191" s="90"/>
      <c r="CR191" s="90"/>
      <c r="CS191" s="90"/>
      <c r="CT191" s="90"/>
      <c r="CU191" s="90"/>
      <c r="CV191" s="90"/>
      <c r="CW191" s="90"/>
      <c r="CX191" s="90"/>
      <c r="CY191" s="90"/>
      <c r="CZ191" s="90"/>
      <c r="DA191" s="90"/>
      <c r="DB191" s="90"/>
      <c r="DC191" s="90"/>
      <c r="DD191" s="90"/>
      <c r="DE191" s="90"/>
      <c r="DF191" s="90"/>
      <c r="DG191" s="90"/>
      <c r="DH191" s="90"/>
      <c r="DI191" s="90"/>
      <c r="DJ191" s="90"/>
      <c r="DK191" s="90"/>
      <c r="DL191" s="90"/>
      <c r="DM191" s="90"/>
    </row>
    <row r="192" spans="1:117" s="87" customFormat="1" ht="15.75" customHeight="1" x14ac:dyDescent="0.25">
      <c r="A192" s="382" t="s">
        <v>199</v>
      </c>
      <c r="B192" s="385" t="s">
        <v>200</v>
      </c>
      <c r="C192" s="385" t="s">
        <v>348</v>
      </c>
      <c r="D192" s="388" t="s">
        <v>336</v>
      </c>
      <c r="E192" s="388">
        <v>272</v>
      </c>
      <c r="F192" s="429" t="s">
        <v>157</v>
      </c>
      <c r="G192" s="388">
        <v>2026</v>
      </c>
      <c r="H192" s="132" t="s">
        <v>17</v>
      </c>
      <c r="I192" s="134">
        <f>I195</f>
        <v>39930</v>
      </c>
      <c r="J192" s="134">
        <f>J195</f>
        <v>0</v>
      </c>
      <c r="K192" s="403" t="s">
        <v>61</v>
      </c>
      <c r="L192" s="394" t="s">
        <v>351</v>
      </c>
      <c r="M192" s="394" t="s">
        <v>350</v>
      </c>
      <c r="N192" s="135"/>
      <c r="O192" s="136"/>
      <c r="P192" s="137"/>
      <c r="Q192" s="137"/>
      <c r="R192" s="137"/>
      <c r="S192" s="137"/>
      <c r="T192" s="137"/>
      <c r="U192" s="137"/>
      <c r="V192" s="137"/>
      <c r="W192" s="137"/>
      <c r="X192" s="137"/>
      <c r="Y192" s="137"/>
      <c r="Z192" s="137"/>
      <c r="AA192" s="137"/>
      <c r="AB192" s="137"/>
      <c r="AC192" s="137"/>
      <c r="AD192" s="137"/>
      <c r="AE192" s="137"/>
      <c r="AF192" s="137"/>
      <c r="AG192" s="137"/>
      <c r="AH192" s="136"/>
      <c r="AI192" s="137"/>
      <c r="AJ192" s="137"/>
      <c r="AK192" s="137"/>
      <c r="AL192" s="137"/>
      <c r="AM192" s="137"/>
      <c r="AN192" s="137"/>
      <c r="AO192" s="137"/>
      <c r="AP192" s="137"/>
      <c r="AQ192" s="137"/>
      <c r="AR192" s="137"/>
      <c r="AS192" s="137"/>
      <c r="AT192" s="137"/>
      <c r="AU192" s="137"/>
      <c r="AV192" s="137"/>
      <c r="AW192" s="137"/>
      <c r="AX192" s="137"/>
      <c r="AY192" s="137"/>
      <c r="AZ192" s="138"/>
      <c r="BA192" s="136"/>
      <c r="BB192" s="136"/>
      <c r="BC192" s="112"/>
      <c r="BD192" s="90"/>
      <c r="BE192" s="90"/>
      <c r="BF192" s="90"/>
      <c r="BG192" s="90"/>
      <c r="BH192" s="90"/>
      <c r="BI192" s="90"/>
      <c r="BJ192" s="90"/>
      <c r="BK192" s="90"/>
      <c r="BL192" s="90"/>
      <c r="BM192" s="90"/>
      <c r="BN192" s="90"/>
      <c r="BO192" s="90"/>
      <c r="BP192" s="90"/>
      <c r="BQ192" s="90"/>
      <c r="BZ192" s="90"/>
      <c r="CA192" s="90"/>
      <c r="CB192" s="90"/>
      <c r="CC192" s="90"/>
      <c r="CD192" s="90"/>
      <c r="CE192" s="90"/>
      <c r="CF192" s="90"/>
      <c r="CG192" s="90"/>
      <c r="CH192" s="90"/>
      <c r="CI192" s="90"/>
      <c r="CJ192" s="90"/>
      <c r="CK192" s="90"/>
      <c r="CL192" s="90"/>
      <c r="CM192" s="90"/>
      <c r="CN192" s="90"/>
      <c r="CO192" s="90"/>
      <c r="CP192" s="90"/>
      <c r="CQ192" s="90"/>
      <c r="CR192" s="90"/>
      <c r="CS192" s="90"/>
      <c r="CT192" s="90"/>
      <c r="CU192" s="90"/>
      <c r="CV192" s="90"/>
      <c r="CW192" s="90"/>
      <c r="CX192" s="90"/>
      <c r="CY192" s="90"/>
      <c r="CZ192" s="90"/>
      <c r="DA192" s="90"/>
      <c r="DB192" s="90"/>
      <c r="DC192" s="90"/>
      <c r="DD192" s="90"/>
      <c r="DE192" s="90"/>
      <c r="DF192" s="90"/>
      <c r="DG192" s="90"/>
      <c r="DH192" s="90"/>
      <c r="DI192" s="90"/>
      <c r="DJ192" s="90"/>
      <c r="DK192" s="90"/>
      <c r="DL192" s="90"/>
      <c r="DM192" s="90"/>
    </row>
    <row r="193" spans="1:117" s="87" customFormat="1" ht="15.75" x14ac:dyDescent="0.25">
      <c r="A193" s="383"/>
      <c r="B193" s="386"/>
      <c r="C193" s="386"/>
      <c r="D193" s="389"/>
      <c r="E193" s="389"/>
      <c r="F193" s="430"/>
      <c r="G193" s="389"/>
      <c r="H193" s="132" t="s">
        <v>18</v>
      </c>
      <c r="I193" s="133">
        <v>0</v>
      </c>
      <c r="J193" s="133">
        <v>0</v>
      </c>
      <c r="K193" s="404"/>
      <c r="L193" s="395"/>
      <c r="M193" s="395"/>
      <c r="N193" s="135"/>
      <c r="O193" s="136"/>
      <c r="P193" s="137"/>
      <c r="Q193" s="137"/>
      <c r="R193" s="137"/>
      <c r="S193" s="137"/>
      <c r="T193" s="137"/>
      <c r="U193" s="137"/>
      <c r="V193" s="137"/>
      <c r="W193" s="137"/>
      <c r="X193" s="137"/>
      <c r="Y193" s="137"/>
      <c r="Z193" s="137"/>
      <c r="AA193" s="137"/>
      <c r="AB193" s="137"/>
      <c r="AC193" s="137"/>
      <c r="AD193" s="137"/>
      <c r="AE193" s="137"/>
      <c r="AF193" s="137"/>
      <c r="AG193" s="137"/>
      <c r="AH193" s="136"/>
      <c r="AI193" s="137"/>
      <c r="AJ193" s="137"/>
      <c r="AK193" s="137"/>
      <c r="AL193" s="137"/>
      <c r="AM193" s="137"/>
      <c r="AN193" s="137"/>
      <c r="AO193" s="137"/>
      <c r="AP193" s="137"/>
      <c r="AQ193" s="137"/>
      <c r="AR193" s="137"/>
      <c r="AS193" s="137"/>
      <c r="AT193" s="137"/>
      <c r="AU193" s="137"/>
      <c r="AV193" s="137"/>
      <c r="AW193" s="137"/>
      <c r="AX193" s="137"/>
      <c r="AY193" s="137"/>
      <c r="AZ193" s="138"/>
      <c r="BA193" s="136"/>
      <c r="BB193" s="136"/>
      <c r="BC193" s="112"/>
      <c r="BD193" s="90"/>
      <c r="BE193" s="90"/>
      <c r="BF193" s="90"/>
      <c r="BG193" s="90"/>
      <c r="BH193" s="90"/>
      <c r="BI193" s="90"/>
      <c r="BJ193" s="90"/>
      <c r="BK193" s="90"/>
      <c r="BL193" s="90"/>
      <c r="BM193" s="90"/>
      <c r="BN193" s="90"/>
      <c r="BO193" s="90"/>
      <c r="BP193" s="90"/>
      <c r="BQ193" s="90"/>
      <c r="BZ193" s="90"/>
      <c r="CA193" s="90"/>
      <c r="CB193" s="90"/>
      <c r="CC193" s="90"/>
      <c r="CD193" s="90"/>
      <c r="CE193" s="90"/>
      <c r="CF193" s="90"/>
      <c r="CG193" s="90"/>
      <c r="CH193" s="90"/>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0"/>
      <c r="DI193" s="90"/>
      <c r="DJ193" s="90"/>
      <c r="DK193" s="90"/>
      <c r="DL193" s="90"/>
      <c r="DM193" s="90"/>
    </row>
    <row r="194" spans="1:117" s="87" customFormat="1" ht="15.75" x14ac:dyDescent="0.25">
      <c r="A194" s="383"/>
      <c r="B194" s="386"/>
      <c r="C194" s="386"/>
      <c r="D194" s="389"/>
      <c r="E194" s="389"/>
      <c r="F194" s="430"/>
      <c r="G194" s="389"/>
      <c r="H194" s="132" t="s">
        <v>19</v>
      </c>
      <c r="I194" s="133">
        <v>0</v>
      </c>
      <c r="J194" s="133">
        <v>0</v>
      </c>
      <c r="K194" s="404"/>
      <c r="L194" s="395"/>
      <c r="M194" s="395"/>
      <c r="N194" s="135"/>
      <c r="O194" s="136"/>
      <c r="P194" s="137"/>
      <c r="Q194" s="137"/>
      <c r="R194" s="137"/>
      <c r="S194" s="137"/>
      <c r="T194" s="137"/>
      <c r="U194" s="137"/>
      <c r="V194" s="137"/>
      <c r="W194" s="137"/>
      <c r="X194" s="137"/>
      <c r="Y194" s="137"/>
      <c r="Z194" s="137"/>
      <c r="AA194" s="137"/>
      <c r="AB194" s="137"/>
      <c r="AC194" s="137"/>
      <c r="AD194" s="137"/>
      <c r="AE194" s="137"/>
      <c r="AF194" s="137"/>
      <c r="AG194" s="137"/>
      <c r="AH194" s="136"/>
      <c r="AI194" s="137"/>
      <c r="AJ194" s="137"/>
      <c r="AK194" s="137"/>
      <c r="AL194" s="137"/>
      <c r="AM194" s="137"/>
      <c r="AN194" s="137"/>
      <c r="AO194" s="137"/>
      <c r="AP194" s="137"/>
      <c r="AQ194" s="137"/>
      <c r="AR194" s="137"/>
      <c r="AS194" s="137"/>
      <c r="AT194" s="137"/>
      <c r="AU194" s="137"/>
      <c r="AV194" s="137"/>
      <c r="AW194" s="137"/>
      <c r="AX194" s="137"/>
      <c r="AY194" s="137"/>
      <c r="AZ194" s="138"/>
      <c r="BA194" s="136"/>
      <c r="BB194" s="136"/>
      <c r="BC194" s="112"/>
      <c r="BD194" s="90"/>
      <c r="BE194" s="90"/>
      <c r="BF194" s="90"/>
      <c r="BG194" s="90"/>
      <c r="BH194" s="90"/>
      <c r="BI194" s="90"/>
      <c r="BJ194" s="90"/>
      <c r="BK194" s="90"/>
      <c r="BL194" s="90"/>
      <c r="BM194" s="90"/>
      <c r="BN194" s="90"/>
      <c r="BO194" s="90"/>
      <c r="BP194" s="90"/>
      <c r="BQ194" s="90"/>
      <c r="BZ194" s="90"/>
      <c r="CA194" s="90"/>
      <c r="CB194" s="90"/>
      <c r="CC194" s="90"/>
      <c r="CD194" s="90"/>
      <c r="CE194" s="90"/>
      <c r="CF194" s="90"/>
      <c r="CG194" s="90"/>
      <c r="CH194" s="90"/>
      <c r="CI194" s="90"/>
      <c r="CJ194" s="90"/>
      <c r="CK194" s="90"/>
      <c r="CL194" s="90"/>
      <c r="CM194" s="90"/>
      <c r="CN194" s="90"/>
      <c r="CO194" s="90"/>
      <c r="CP194" s="90"/>
      <c r="CQ194" s="90"/>
      <c r="CR194" s="90"/>
      <c r="CS194" s="90"/>
      <c r="CT194" s="90"/>
      <c r="CU194" s="90"/>
      <c r="CV194" s="90"/>
      <c r="CW194" s="90"/>
      <c r="CX194" s="90"/>
      <c r="CY194" s="90"/>
      <c r="CZ194" s="90"/>
      <c r="DA194" s="90"/>
      <c r="DB194" s="90"/>
      <c r="DC194" s="90"/>
      <c r="DD194" s="90"/>
      <c r="DE194" s="90"/>
      <c r="DF194" s="90"/>
      <c r="DG194" s="90"/>
      <c r="DH194" s="90"/>
      <c r="DI194" s="90"/>
      <c r="DJ194" s="90"/>
      <c r="DK194" s="90"/>
      <c r="DL194" s="90"/>
      <c r="DM194" s="90"/>
    </row>
    <row r="195" spans="1:117" s="87" customFormat="1" ht="60" customHeight="1" x14ac:dyDescent="0.25">
      <c r="A195" s="384"/>
      <c r="B195" s="387"/>
      <c r="C195" s="387"/>
      <c r="D195" s="390"/>
      <c r="E195" s="390"/>
      <c r="F195" s="431"/>
      <c r="G195" s="390"/>
      <c r="H195" s="132" t="s">
        <v>20</v>
      </c>
      <c r="I195" s="134">
        <v>39930</v>
      </c>
      <c r="J195" s="134">
        <v>0</v>
      </c>
      <c r="K195" s="405"/>
      <c r="L195" s="396"/>
      <c r="M195" s="396"/>
      <c r="N195" s="135"/>
      <c r="O195" s="136"/>
      <c r="P195" s="137"/>
      <c r="Q195" s="137"/>
      <c r="R195" s="137"/>
      <c r="S195" s="137"/>
      <c r="T195" s="137"/>
      <c r="U195" s="137"/>
      <c r="V195" s="137"/>
      <c r="W195" s="137"/>
      <c r="X195" s="137"/>
      <c r="Y195" s="137"/>
      <c r="Z195" s="137"/>
      <c r="AA195" s="137"/>
      <c r="AB195" s="137"/>
      <c r="AC195" s="137"/>
      <c r="AD195" s="137"/>
      <c r="AE195" s="137"/>
      <c r="AF195" s="137"/>
      <c r="AG195" s="137"/>
      <c r="AH195" s="136"/>
      <c r="AI195" s="137"/>
      <c r="AJ195" s="137"/>
      <c r="AK195" s="137"/>
      <c r="AL195" s="137"/>
      <c r="AM195" s="137"/>
      <c r="AN195" s="137"/>
      <c r="AO195" s="137"/>
      <c r="AP195" s="137"/>
      <c r="AQ195" s="137"/>
      <c r="AR195" s="137"/>
      <c r="AS195" s="137"/>
      <c r="AT195" s="137"/>
      <c r="AU195" s="137"/>
      <c r="AV195" s="137"/>
      <c r="AW195" s="137"/>
      <c r="AX195" s="137"/>
      <c r="AY195" s="137"/>
      <c r="AZ195" s="138"/>
      <c r="BA195" s="136"/>
      <c r="BB195" s="136"/>
      <c r="BC195" s="112"/>
      <c r="BD195" s="90"/>
      <c r="BE195" s="90"/>
      <c r="BF195" s="90"/>
      <c r="BG195" s="90"/>
      <c r="BH195" s="90"/>
      <c r="BI195" s="90"/>
      <c r="BJ195" s="90"/>
      <c r="BK195" s="90"/>
      <c r="BL195" s="90"/>
      <c r="BM195" s="90"/>
      <c r="BN195" s="90"/>
      <c r="BO195" s="90"/>
      <c r="BP195" s="90"/>
      <c r="BQ195" s="90"/>
      <c r="BZ195" s="90"/>
      <c r="CA195" s="90"/>
      <c r="CB195" s="90"/>
      <c r="CC195" s="90"/>
      <c r="CD195" s="90"/>
      <c r="CE195" s="90"/>
      <c r="CF195" s="90"/>
      <c r="CG195" s="90"/>
      <c r="CH195" s="90"/>
      <c r="CI195" s="90"/>
      <c r="CJ195" s="90"/>
      <c r="CK195" s="90"/>
      <c r="CL195" s="90"/>
      <c r="CM195" s="90"/>
      <c r="CN195" s="90"/>
      <c r="CO195" s="90"/>
      <c r="CP195" s="90"/>
      <c r="CQ195" s="90"/>
      <c r="CR195" s="90"/>
      <c r="CS195" s="90"/>
      <c r="CT195" s="90"/>
      <c r="CU195" s="90"/>
      <c r="CV195" s="90"/>
      <c r="CW195" s="90"/>
      <c r="CX195" s="90"/>
      <c r="CY195" s="90"/>
      <c r="CZ195" s="90"/>
      <c r="DA195" s="90"/>
      <c r="DB195" s="90"/>
      <c r="DC195" s="90"/>
      <c r="DD195" s="90"/>
      <c r="DE195" s="90"/>
      <c r="DF195" s="90"/>
      <c r="DG195" s="90"/>
      <c r="DH195" s="90"/>
      <c r="DI195" s="90"/>
      <c r="DJ195" s="90"/>
      <c r="DK195" s="90"/>
      <c r="DL195" s="90"/>
      <c r="DM195" s="90"/>
    </row>
    <row r="196" spans="1:117" s="87" customFormat="1" ht="15.75" customHeight="1" x14ac:dyDescent="0.25">
      <c r="A196" s="382" t="s">
        <v>201</v>
      </c>
      <c r="B196" s="385" t="s">
        <v>202</v>
      </c>
      <c r="C196" s="385" t="s">
        <v>348</v>
      </c>
      <c r="D196" s="388" t="s">
        <v>336</v>
      </c>
      <c r="E196" s="388">
        <v>144</v>
      </c>
      <c r="F196" s="429" t="s">
        <v>45</v>
      </c>
      <c r="G196" s="388">
        <v>2025</v>
      </c>
      <c r="H196" s="132" t="s">
        <v>17</v>
      </c>
      <c r="I196" s="134">
        <f>I199</f>
        <v>15900</v>
      </c>
      <c r="J196" s="134">
        <f>J199</f>
        <v>15784.34</v>
      </c>
      <c r="K196" s="403" t="s">
        <v>61</v>
      </c>
      <c r="L196" s="394" t="s">
        <v>352</v>
      </c>
      <c r="M196" s="394" t="s">
        <v>350</v>
      </c>
      <c r="N196" s="135"/>
      <c r="O196" s="136"/>
      <c r="P196" s="137"/>
      <c r="Q196" s="137"/>
      <c r="R196" s="137"/>
      <c r="S196" s="137"/>
      <c r="T196" s="137"/>
      <c r="U196" s="137"/>
      <c r="V196" s="137"/>
      <c r="W196" s="137"/>
      <c r="X196" s="137"/>
      <c r="Y196" s="137"/>
      <c r="Z196" s="137"/>
      <c r="AA196" s="137"/>
      <c r="AB196" s="137"/>
      <c r="AC196" s="137"/>
      <c r="AD196" s="137"/>
      <c r="AE196" s="137"/>
      <c r="AF196" s="137"/>
      <c r="AG196" s="137"/>
      <c r="AH196" s="136"/>
      <c r="AI196" s="137"/>
      <c r="AJ196" s="137"/>
      <c r="AK196" s="137"/>
      <c r="AL196" s="137"/>
      <c r="AM196" s="137"/>
      <c r="AN196" s="137"/>
      <c r="AO196" s="137"/>
      <c r="AP196" s="137"/>
      <c r="AQ196" s="137"/>
      <c r="AR196" s="137"/>
      <c r="AS196" s="137"/>
      <c r="AT196" s="137"/>
      <c r="AU196" s="137"/>
      <c r="AV196" s="137"/>
      <c r="AW196" s="137"/>
      <c r="AX196" s="137"/>
      <c r="AY196" s="137"/>
      <c r="AZ196" s="138"/>
      <c r="BA196" s="136"/>
      <c r="BB196" s="136"/>
      <c r="BC196" s="112"/>
      <c r="BD196" s="90"/>
      <c r="BE196" s="90"/>
      <c r="BF196" s="90"/>
      <c r="BG196" s="90"/>
      <c r="BH196" s="90"/>
      <c r="BI196" s="90"/>
      <c r="BJ196" s="90"/>
      <c r="BK196" s="90"/>
      <c r="BL196" s="90"/>
      <c r="BM196" s="90"/>
      <c r="BN196" s="90"/>
      <c r="BO196" s="90"/>
      <c r="BP196" s="90"/>
      <c r="BQ196" s="90"/>
      <c r="BZ196" s="90"/>
      <c r="CA196" s="90"/>
      <c r="CB196" s="90"/>
      <c r="CC196" s="90"/>
      <c r="CD196" s="90"/>
      <c r="CE196" s="90"/>
      <c r="CF196" s="90"/>
      <c r="CG196" s="90"/>
      <c r="CH196" s="90"/>
      <c r="CI196" s="90"/>
      <c r="CJ196" s="90"/>
      <c r="CK196" s="90"/>
      <c r="CL196" s="90"/>
      <c r="CM196" s="90"/>
      <c r="CN196" s="90"/>
      <c r="CO196" s="90"/>
      <c r="CP196" s="90"/>
      <c r="CQ196" s="90"/>
      <c r="CR196" s="90"/>
      <c r="CS196" s="90"/>
      <c r="CT196" s="90"/>
      <c r="CU196" s="90"/>
      <c r="CV196" s="90"/>
      <c r="CW196" s="90"/>
      <c r="CX196" s="90"/>
      <c r="CY196" s="90"/>
      <c r="CZ196" s="90"/>
      <c r="DA196" s="90"/>
      <c r="DB196" s="90"/>
      <c r="DC196" s="90"/>
      <c r="DD196" s="90"/>
      <c r="DE196" s="90"/>
      <c r="DF196" s="90"/>
      <c r="DG196" s="90"/>
      <c r="DH196" s="90"/>
      <c r="DI196" s="90"/>
      <c r="DJ196" s="90"/>
      <c r="DK196" s="90"/>
      <c r="DL196" s="90"/>
      <c r="DM196" s="90"/>
    </row>
    <row r="197" spans="1:117" s="87" customFormat="1" ht="31.5" customHeight="1" x14ac:dyDescent="0.25">
      <c r="A197" s="383"/>
      <c r="B197" s="386"/>
      <c r="C197" s="386"/>
      <c r="D197" s="389"/>
      <c r="E197" s="389"/>
      <c r="F197" s="430"/>
      <c r="G197" s="389"/>
      <c r="H197" s="132" t="s">
        <v>18</v>
      </c>
      <c r="I197" s="133">
        <v>0</v>
      </c>
      <c r="J197" s="133">
        <v>0</v>
      </c>
      <c r="K197" s="404"/>
      <c r="L197" s="395"/>
      <c r="M197" s="395"/>
      <c r="N197" s="135"/>
      <c r="O197" s="136"/>
      <c r="P197" s="137"/>
      <c r="Q197" s="137"/>
      <c r="R197" s="137"/>
      <c r="S197" s="137"/>
      <c r="T197" s="137"/>
      <c r="U197" s="137"/>
      <c r="V197" s="137"/>
      <c r="W197" s="137"/>
      <c r="X197" s="137"/>
      <c r="Y197" s="137"/>
      <c r="Z197" s="137"/>
      <c r="AA197" s="137"/>
      <c r="AB197" s="137"/>
      <c r="AC197" s="137"/>
      <c r="AD197" s="137"/>
      <c r="AE197" s="137"/>
      <c r="AF197" s="137"/>
      <c r="AG197" s="137"/>
      <c r="AH197" s="136"/>
      <c r="AI197" s="137"/>
      <c r="AJ197" s="137"/>
      <c r="AK197" s="137"/>
      <c r="AL197" s="137"/>
      <c r="AM197" s="137"/>
      <c r="AN197" s="137"/>
      <c r="AO197" s="137"/>
      <c r="AP197" s="137"/>
      <c r="AQ197" s="137"/>
      <c r="AR197" s="137"/>
      <c r="AS197" s="137"/>
      <c r="AT197" s="137"/>
      <c r="AU197" s="137"/>
      <c r="AV197" s="137"/>
      <c r="AW197" s="137"/>
      <c r="AX197" s="137"/>
      <c r="AY197" s="137"/>
      <c r="AZ197" s="138"/>
      <c r="BA197" s="136"/>
      <c r="BB197" s="136"/>
      <c r="BC197" s="112"/>
      <c r="BD197" s="90"/>
      <c r="BE197" s="90"/>
      <c r="BF197" s="90"/>
      <c r="BG197" s="90"/>
      <c r="BH197" s="90"/>
      <c r="BI197" s="90"/>
      <c r="BJ197" s="90"/>
      <c r="BK197" s="90"/>
      <c r="BL197" s="90"/>
      <c r="BM197" s="90"/>
      <c r="BN197" s="90"/>
      <c r="BO197" s="90"/>
      <c r="BP197" s="90"/>
      <c r="BQ197" s="90"/>
      <c r="BZ197" s="90"/>
      <c r="CA197" s="90"/>
      <c r="CB197" s="90"/>
      <c r="CC197" s="90"/>
      <c r="CD197" s="90"/>
      <c r="CE197" s="90"/>
      <c r="CF197" s="90"/>
      <c r="CG197" s="90"/>
      <c r="CH197" s="90"/>
      <c r="CI197" s="90"/>
      <c r="CJ197" s="90"/>
      <c r="CK197" s="90"/>
      <c r="CL197" s="90"/>
      <c r="CM197" s="90"/>
      <c r="CN197" s="90"/>
      <c r="CO197" s="90"/>
      <c r="CP197" s="90"/>
      <c r="CQ197" s="90"/>
      <c r="CR197" s="90"/>
      <c r="CS197" s="90"/>
      <c r="CT197" s="90"/>
      <c r="CU197" s="90"/>
      <c r="CV197" s="90"/>
      <c r="CW197" s="90"/>
      <c r="CX197" s="90"/>
      <c r="CY197" s="90"/>
      <c r="CZ197" s="90"/>
      <c r="DA197" s="90"/>
      <c r="DB197" s="90"/>
      <c r="DC197" s="90"/>
      <c r="DD197" s="90"/>
      <c r="DE197" s="90"/>
      <c r="DF197" s="90"/>
      <c r="DG197" s="90"/>
      <c r="DH197" s="90"/>
      <c r="DI197" s="90"/>
      <c r="DJ197" s="90"/>
      <c r="DK197" s="90"/>
      <c r="DL197" s="90"/>
      <c r="DM197" s="90"/>
    </row>
    <row r="198" spans="1:117" s="87" customFormat="1" ht="33.75" customHeight="1" x14ac:dyDescent="0.25">
      <c r="A198" s="383"/>
      <c r="B198" s="386"/>
      <c r="C198" s="386"/>
      <c r="D198" s="389"/>
      <c r="E198" s="389"/>
      <c r="F198" s="430"/>
      <c r="G198" s="389"/>
      <c r="H198" s="132" t="s">
        <v>19</v>
      </c>
      <c r="I198" s="133">
        <v>0</v>
      </c>
      <c r="J198" s="133">
        <v>0</v>
      </c>
      <c r="K198" s="404"/>
      <c r="L198" s="395"/>
      <c r="M198" s="395"/>
      <c r="N198" s="135"/>
      <c r="O198" s="136"/>
      <c r="P198" s="137"/>
      <c r="Q198" s="137"/>
      <c r="R198" s="137"/>
      <c r="S198" s="137"/>
      <c r="T198" s="137"/>
      <c r="U198" s="137"/>
      <c r="V198" s="137"/>
      <c r="W198" s="137"/>
      <c r="X198" s="137"/>
      <c r="Y198" s="137"/>
      <c r="Z198" s="137"/>
      <c r="AA198" s="137"/>
      <c r="AB198" s="137"/>
      <c r="AC198" s="137"/>
      <c r="AD198" s="137"/>
      <c r="AE198" s="137"/>
      <c r="AF198" s="137"/>
      <c r="AG198" s="137"/>
      <c r="AH198" s="136"/>
      <c r="AI198" s="137"/>
      <c r="AJ198" s="137"/>
      <c r="AK198" s="137"/>
      <c r="AL198" s="137"/>
      <c r="AM198" s="137"/>
      <c r="AN198" s="137"/>
      <c r="AO198" s="137"/>
      <c r="AP198" s="137"/>
      <c r="AQ198" s="137"/>
      <c r="AR198" s="137"/>
      <c r="AS198" s="137"/>
      <c r="AT198" s="137"/>
      <c r="AU198" s="137"/>
      <c r="AV198" s="137"/>
      <c r="AW198" s="137"/>
      <c r="AX198" s="137"/>
      <c r="AY198" s="137"/>
      <c r="AZ198" s="138"/>
      <c r="BA198" s="136"/>
      <c r="BB198" s="136"/>
      <c r="BC198" s="112"/>
      <c r="BD198" s="90"/>
      <c r="BE198" s="90"/>
      <c r="BF198" s="90"/>
      <c r="BG198" s="90"/>
      <c r="BH198" s="90"/>
      <c r="BI198" s="90"/>
      <c r="BJ198" s="90"/>
      <c r="BK198" s="90"/>
      <c r="BL198" s="90"/>
      <c r="BM198" s="90"/>
      <c r="BN198" s="90"/>
      <c r="BO198" s="90"/>
      <c r="BP198" s="90"/>
      <c r="BQ198" s="90"/>
      <c r="BZ198" s="90"/>
      <c r="CA198" s="90"/>
      <c r="CB198" s="90"/>
      <c r="CC198" s="90"/>
      <c r="CD198" s="90"/>
      <c r="CE198" s="90"/>
      <c r="CF198" s="90"/>
      <c r="CG198" s="90"/>
      <c r="CH198" s="90"/>
      <c r="CI198" s="90"/>
      <c r="CJ198" s="90"/>
      <c r="CK198" s="90"/>
      <c r="CL198" s="90"/>
      <c r="CM198" s="90"/>
      <c r="CN198" s="90"/>
      <c r="CO198" s="90"/>
      <c r="CP198" s="90"/>
      <c r="CQ198" s="90"/>
      <c r="CR198" s="90"/>
      <c r="CS198" s="90"/>
      <c r="CT198" s="90"/>
      <c r="CU198" s="90"/>
      <c r="CV198" s="90"/>
      <c r="CW198" s="90"/>
      <c r="CX198" s="90"/>
      <c r="CY198" s="90"/>
      <c r="CZ198" s="90"/>
      <c r="DA198" s="90"/>
      <c r="DB198" s="90"/>
      <c r="DC198" s="90"/>
      <c r="DD198" s="90"/>
      <c r="DE198" s="90"/>
      <c r="DF198" s="90"/>
      <c r="DG198" s="90"/>
      <c r="DH198" s="90"/>
      <c r="DI198" s="90"/>
      <c r="DJ198" s="90"/>
      <c r="DK198" s="90"/>
      <c r="DL198" s="90"/>
      <c r="DM198" s="90"/>
    </row>
    <row r="199" spans="1:117" s="87" customFormat="1" ht="51.75" customHeight="1" x14ac:dyDescent="0.25">
      <c r="A199" s="384"/>
      <c r="B199" s="387"/>
      <c r="C199" s="387"/>
      <c r="D199" s="390"/>
      <c r="E199" s="390"/>
      <c r="F199" s="431"/>
      <c r="G199" s="390"/>
      <c r="H199" s="132" t="s">
        <v>20</v>
      </c>
      <c r="I199" s="134">
        <v>15900</v>
      </c>
      <c r="J199" s="134">
        <v>15784.34</v>
      </c>
      <c r="K199" s="405"/>
      <c r="L199" s="396"/>
      <c r="M199" s="396"/>
      <c r="N199" s="135"/>
      <c r="O199" s="136"/>
      <c r="P199" s="137"/>
      <c r="Q199" s="137"/>
      <c r="R199" s="137"/>
      <c r="S199" s="137"/>
      <c r="T199" s="137"/>
      <c r="U199" s="137"/>
      <c r="V199" s="137"/>
      <c r="W199" s="137"/>
      <c r="X199" s="137"/>
      <c r="Y199" s="137"/>
      <c r="Z199" s="137"/>
      <c r="AA199" s="137"/>
      <c r="AB199" s="137"/>
      <c r="AC199" s="137"/>
      <c r="AD199" s="137"/>
      <c r="AE199" s="137"/>
      <c r="AF199" s="137"/>
      <c r="AG199" s="137"/>
      <c r="AH199" s="136"/>
      <c r="AI199" s="137"/>
      <c r="AJ199" s="137"/>
      <c r="AK199" s="137"/>
      <c r="AL199" s="137"/>
      <c r="AM199" s="137"/>
      <c r="AN199" s="137"/>
      <c r="AO199" s="137"/>
      <c r="AP199" s="137"/>
      <c r="AQ199" s="137"/>
      <c r="AR199" s="137"/>
      <c r="AS199" s="137"/>
      <c r="AT199" s="137"/>
      <c r="AU199" s="137"/>
      <c r="AV199" s="137"/>
      <c r="AW199" s="137"/>
      <c r="AX199" s="137"/>
      <c r="AY199" s="137"/>
      <c r="AZ199" s="138"/>
      <c r="BA199" s="136"/>
      <c r="BB199" s="136"/>
      <c r="BC199" s="112"/>
      <c r="BD199" s="90"/>
      <c r="BE199" s="90"/>
      <c r="BF199" s="90"/>
      <c r="BG199" s="90"/>
      <c r="BH199" s="90"/>
      <c r="BI199" s="90"/>
      <c r="BJ199" s="90"/>
      <c r="BK199" s="90"/>
      <c r="BL199" s="90"/>
      <c r="BM199" s="90"/>
      <c r="BN199" s="90"/>
      <c r="BO199" s="90"/>
      <c r="BP199" s="90"/>
      <c r="BQ199" s="90"/>
      <c r="BZ199" s="90"/>
      <c r="CA199" s="90"/>
      <c r="CB199" s="90"/>
      <c r="CC199" s="90"/>
      <c r="CD199" s="90"/>
      <c r="CE199" s="90"/>
      <c r="CF199" s="90"/>
      <c r="CG199" s="90"/>
      <c r="CH199" s="90"/>
      <c r="CI199" s="90"/>
      <c r="CJ199" s="90"/>
      <c r="CK199" s="90"/>
      <c r="CL199" s="90"/>
      <c r="CM199" s="90"/>
      <c r="CN199" s="90"/>
      <c r="CO199" s="90"/>
      <c r="CP199" s="90"/>
      <c r="CQ199" s="90"/>
      <c r="CR199" s="90"/>
      <c r="CS199" s="90"/>
      <c r="CT199" s="90"/>
      <c r="CU199" s="90"/>
      <c r="CV199" s="90"/>
      <c r="CW199" s="90"/>
      <c r="CX199" s="90"/>
      <c r="CY199" s="90"/>
      <c r="CZ199" s="90"/>
      <c r="DA199" s="90"/>
      <c r="DB199" s="90"/>
      <c r="DC199" s="90"/>
      <c r="DD199" s="90"/>
      <c r="DE199" s="90"/>
      <c r="DF199" s="90"/>
      <c r="DG199" s="90"/>
      <c r="DH199" s="90"/>
      <c r="DI199" s="90"/>
      <c r="DJ199" s="90"/>
      <c r="DK199" s="90"/>
      <c r="DL199" s="90"/>
      <c r="DM199" s="90"/>
    </row>
    <row r="200" spans="1:117" s="87" customFormat="1" ht="15.75" customHeight="1" x14ac:dyDescent="0.25">
      <c r="A200" s="382" t="s">
        <v>203</v>
      </c>
      <c r="B200" s="385" t="s">
        <v>204</v>
      </c>
      <c r="C200" s="385" t="s">
        <v>348</v>
      </c>
      <c r="D200" s="388" t="s">
        <v>336</v>
      </c>
      <c r="E200" s="388">
        <v>376</v>
      </c>
      <c r="F200" s="429" t="s">
        <v>45</v>
      </c>
      <c r="G200" s="388" t="s">
        <v>74</v>
      </c>
      <c r="H200" s="132" t="s">
        <v>17</v>
      </c>
      <c r="I200" s="134">
        <f>I203</f>
        <v>31430</v>
      </c>
      <c r="J200" s="134">
        <f>J203</f>
        <v>0</v>
      </c>
      <c r="K200" s="403" t="s">
        <v>61</v>
      </c>
      <c r="L200" s="394" t="s">
        <v>259</v>
      </c>
      <c r="M200" s="394" t="s">
        <v>350</v>
      </c>
      <c r="N200" s="135"/>
      <c r="O200" s="136"/>
      <c r="P200" s="137"/>
      <c r="Q200" s="137"/>
      <c r="R200" s="137"/>
      <c r="S200" s="137"/>
      <c r="T200" s="137"/>
      <c r="U200" s="137"/>
      <c r="V200" s="137"/>
      <c r="W200" s="137"/>
      <c r="X200" s="137"/>
      <c r="Y200" s="137"/>
      <c r="Z200" s="137"/>
      <c r="AA200" s="137"/>
      <c r="AB200" s="137"/>
      <c r="AC200" s="137"/>
      <c r="AD200" s="137"/>
      <c r="AE200" s="137"/>
      <c r="AF200" s="137"/>
      <c r="AG200" s="137"/>
      <c r="AH200" s="136"/>
      <c r="AI200" s="137"/>
      <c r="AJ200" s="137"/>
      <c r="AK200" s="137"/>
      <c r="AL200" s="137"/>
      <c r="AM200" s="137"/>
      <c r="AN200" s="137"/>
      <c r="AO200" s="137"/>
      <c r="AP200" s="137"/>
      <c r="AQ200" s="137"/>
      <c r="AR200" s="137"/>
      <c r="AS200" s="137"/>
      <c r="AT200" s="137"/>
      <c r="AU200" s="137"/>
      <c r="AV200" s="137"/>
      <c r="AW200" s="137"/>
      <c r="AX200" s="137"/>
      <c r="AY200" s="137"/>
      <c r="AZ200" s="138"/>
      <c r="BA200" s="136"/>
      <c r="BB200" s="136"/>
      <c r="BC200" s="112"/>
      <c r="BD200" s="90"/>
      <c r="BE200" s="90"/>
      <c r="BF200" s="90"/>
      <c r="BG200" s="90"/>
      <c r="BH200" s="90"/>
      <c r="BI200" s="90"/>
      <c r="BJ200" s="90"/>
      <c r="BK200" s="90"/>
      <c r="BL200" s="90"/>
      <c r="BM200" s="90"/>
      <c r="BN200" s="90"/>
      <c r="BO200" s="90"/>
      <c r="BP200" s="90"/>
      <c r="BQ200" s="90"/>
      <c r="BZ200" s="90"/>
      <c r="CA200" s="90"/>
      <c r="CB200" s="90"/>
      <c r="CC200" s="90"/>
      <c r="CD200" s="90"/>
      <c r="CE200" s="90"/>
      <c r="CF200" s="90"/>
      <c r="CG200" s="90"/>
      <c r="CH200" s="90"/>
      <c r="CI200" s="90"/>
      <c r="CJ200" s="90"/>
      <c r="CK200" s="90"/>
      <c r="CL200" s="90"/>
      <c r="CM200" s="90"/>
      <c r="CN200" s="90"/>
      <c r="CO200" s="90"/>
      <c r="CP200" s="90"/>
      <c r="CQ200" s="90"/>
      <c r="CR200" s="90"/>
      <c r="CS200" s="90"/>
      <c r="CT200" s="90"/>
      <c r="CU200" s="90"/>
      <c r="CV200" s="90"/>
      <c r="CW200" s="90"/>
      <c r="CX200" s="90"/>
      <c r="CY200" s="90"/>
      <c r="CZ200" s="90"/>
      <c r="DA200" s="90"/>
      <c r="DB200" s="90"/>
      <c r="DC200" s="90"/>
      <c r="DD200" s="90"/>
      <c r="DE200" s="90"/>
      <c r="DF200" s="90"/>
      <c r="DG200" s="90"/>
      <c r="DH200" s="90"/>
      <c r="DI200" s="90"/>
      <c r="DJ200" s="90"/>
      <c r="DK200" s="90"/>
      <c r="DL200" s="90"/>
      <c r="DM200" s="90"/>
    </row>
    <row r="201" spans="1:117" s="87" customFormat="1" ht="15.75" x14ac:dyDescent="0.25">
      <c r="A201" s="383"/>
      <c r="B201" s="386"/>
      <c r="C201" s="386"/>
      <c r="D201" s="389"/>
      <c r="E201" s="389"/>
      <c r="F201" s="430"/>
      <c r="G201" s="389"/>
      <c r="H201" s="132" t="s">
        <v>18</v>
      </c>
      <c r="I201" s="133">
        <v>0</v>
      </c>
      <c r="J201" s="133">
        <v>0</v>
      </c>
      <c r="K201" s="404"/>
      <c r="L201" s="395"/>
      <c r="M201" s="395"/>
      <c r="N201" s="135"/>
      <c r="O201" s="136"/>
      <c r="P201" s="137"/>
      <c r="Q201" s="137"/>
      <c r="R201" s="137"/>
      <c r="S201" s="137"/>
      <c r="T201" s="137"/>
      <c r="U201" s="137"/>
      <c r="V201" s="137"/>
      <c r="W201" s="137"/>
      <c r="X201" s="137"/>
      <c r="Y201" s="137"/>
      <c r="Z201" s="137"/>
      <c r="AA201" s="137"/>
      <c r="AB201" s="137"/>
      <c r="AC201" s="137"/>
      <c r="AD201" s="137"/>
      <c r="AE201" s="137"/>
      <c r="AF201" s="137"/>
      <c r="AG201" s="137"/>
      <c r="AH201" s="136"/>
      <c r="AI201" s="137"/>
      <c r="AJ201" s="137"/>
      <c r="AK201" s="137"/>
      <c r="AL201" s="137"/>
      <c r="AM201" s="137"/>
      <c r="AN201" s="137"/>
      <c r="AO201" s="137"/>
      <c r="AP201" s="137"/>
      <c r="AQ201" s="137"/>
      <c r="AR201" s="137"/>
      <c r="AS201" s="137"/>
      <c r="AT201" s="137"/>
      <c r="AU201" s="137"/>
      <c r="AV201" s="137"/>
      <c r="AW201" s="137"/>
      <c r="AX201" s="137"/>
      <c r="AY201" s="137"/>
      <c r="AZ201" s="138"/>
      <c r="BA201" s="136"/>
      <c r="BB201" s="136"/>
      <c r="BC201" s="112"/>
      <c r="BD201" s="90"/>
      <c r="BE201" s="90"/>
      <c r="BF201" s="90"/>
      <c r="BG201" s="90"/>
      <c r="BH201" s="90"/>
      <c r="BI201" s="90"/>
      <c r="BJ201" s="90"/>
      <c r="BK201" s="90"/>
      <c r="BL201" s="90"/>
      <c r="BM201" s="90"/>
      <c r="BN201" s="90"/>
      <c r="BO201" s="90"/>
      <c r="BP201" s="90"/>
      <c r="BQ201" s="90"/>
      <c r="BZ201" s="90"/>
      <c r="CA201" s="90"/>
      <c r="CB201" s="90"/>
      <c r="CC201" s="90"/>
      <c r="CD201" s="90"/>
      <c r="CE201" s="90"/>
      <c r="CF201" s="90"/>
      <c r="CG201" s="90"/>
      <c r="CH201" s="90"/>
      <c r="CI201" s="90"/>
      <c r="CJ201" s="90"/>
      <c r="CK201" s="90"/>
      <c r="CL201" s="90"/>
      <c r="CM201" s="90"/>
      <c r="CN201" s="90"/>
      <c r="CO201" s="90"/>
      <c r="CP201" s="90"/>
      <c r="CQ201" s="90"/>
      <c r="CR201" s="90"/>
      <c r="CS201" s="90"/>
      <c r="CT201" s="90"/>
      <c r="CU201" s="90"/>
      <c r="CV201" s="90"/>
      <c r="CW201" s="90"/>
      <c r="CX201" s="90"/>
      <c r="CY201" s="90"/>
      <c r="CZ201" s="90"/>
      <c r="DA201" s="90"/>
      <c r="DB201" s="90"/>
      <c r="DC201" s="90"/>
      <c r="DD201" s="90"/>
      <c r="DE201" s="90"/>
      <c r="DF201" s="90"/>
      <c r="DG201" s="90"/>
      <c r="DH201" s="90"/>
      <c r="DI201" s="90"/>
      <c r="DJ201" s="90"/>
      <c r="DK201" s="90"/>
      <c r="DL201" s="90"/>
      <c r="DM201" s="90"/>
    </row>
    <row r="202" spans="1:117" s="87" customFormat="1" ht="15.75" x14ac:dyDescent="0.25">
      <c r="A202" s="383"/>
      <c r="B202" s="386"/>
      <c r="C202" s="386"/>
      <c r="D202" s="389"/>
      <c r="E202" s="389"/>
      <c r="F202" s="430"/>
      <c r="G202" s="389"/>
      <c r="H202" s="132" t="s">
        <v>19</v>
      </c>
      <c r="I202" s="133">
        <v>0</v>
      </c>
      <c r="J202" s="133">
        <v>0</v>
      </c>
      <c r="K202" s="404"/>
      <c r="L202" s="395"/>
      <c r="M202" s="395"/>
      <c r="N202" s="135"/>
      <c r="O202" s="136"/>
      <c r="P202" s="137"/>
      <c r="Q202" s="137"/>
      <c r="R202" s="137"/>
      <c r="S202" s="137"/>
      <c r="T202" s="137"/>
      <c r="U202" s="137"/>
      <c r="V202" s="137"/>
      <c r="W202" s="137"/>
      <c r="X202" s="137"/>
      <c r="Y202" s="137"/>
      <c r="Z202" s="137"/>
      <c r="AA202" s="137"/>
      <c r="AB202" s="137"/>
      <c r="AC202" s="137"/>
      <c r="AD202" s="137"/>
      <c r="AE202" s="137"/>
      <c r="AF202" s="137"/>
      <c r="AG202" s="137"/>
      <c r="AH202" s="136"/>
      <c r="AI202" s="137"/>
      <c r="AJ202" s="137"/>
      <c r="AK202" s="137"/>
      <c r="AL202" s="137"/>
      <c r="AM202" s="137"/>
      <c r="AN202" s="137"/>
      <c r="AO202" s="137"/>
      <c r="AP202" s="137"/>
      <c r="AQ202" s="137"/>
      <c r="AR202" s="137"/>
      <c r="AS202" s="137"/>
      <c r="AT202" s="137"/>
      <c r="AU202" s="137"/>
      <c r="AV202" s="137"/>
      <c r="AW202" s="137"/>
      <c r="AX202" s="137"/>
      <c r="AY202" s="137"/>
      <c r="AZ202" s="138"/>
      <c r="BA202" s="136"/>
      <c r="BB202" s="136"/>
      <c r="BC202" s="112"/>
      <c r="BD202" s="90"/>
      <c r="BE202" s="90"/>
      <c r="BF202" s="90"/>
      <c r="BG202" s="90"/>
      <c r="BH202" s="90"/>
      <c r="BI202" s="90"/>
      <c r="BJ202" s="90"/>
      <c r="BK202" s="90"/>
      <c r="BL202" s="90"/>
      <c r="BM202" s="90"/>
      <c r="BN202" s="90"/>
      <c r="BO202" s="90"/>
      <c r="BP202" s="90"/>
      <c r="BQ202" s="90"/>
      <c r="BZ202" s="90"/>
      <c r="CA202" s="90"/>
      <c r="CB202" s="90"/>
      <c r="CC202" s="90"/>
      <c r="CD202" s="90"/>
      <c r="CE202" s="90"/>
      <c r="CF202" s="90"/>
      <c r="CG202" s="90"/>
      <c r="CH202" s="90"/>
      <c r="CI202" s="90"/>
      <c r="CJ202" s="90"/>
      <c r="CK202" s="90"/>
      <c r="CL202" s="90"/>
      <c r="CM202" s="90"/>
      <c r="CN202" s="90"/>
      <c r="CO202" s="90"/>
      <c r="CP202" s="90"/>
      <c r="CQ202" s="90"/>
      <c r="CR202" s="90"/>
      <c r="CS202" s="90"/>
      <c r="CT202" s="90"/>
      <c r="CU202" s="90"/>
      <c r="CV202" s="90"/>
      <c r="CW202" s="90"/>
      <c r="CX202" s="90"/>
      <c r="CY202" s="90"/>
      <c r="CZ202" s="90"/>
      <c r="DA202" s="90"/>
      <c r="DB202" s="90"/>
      <c r="DC202" s="90"/>
      <c r="DD202" s="90"/>
      <c r="DE202" s="90"/>
      <c r="DF202" s="90"/>
      <c r="DG202" s="90"/>
      <c r="DH202" s="90"/>
      <c r="DI202" s="90"/>
      <c r="DJ202" s="90"/>
      <c r="DK202" s="90"/>
      <c r="DL202" s="90"/>
      <c r="DM202" s="90"/>
    </row>
    <row r="203" spans="1:117" s="87" customFormat="1" ht="31.5" x14ac:dyDescent="0.25">
      <c r="A203" s="384"/>
      <c r="B203" s="387"/>
      <c r="C203" s="387"/>
      <c r="D203" s="390"/>
      <c r="E203" s="390"/>
      <c r="F203" s="431"/>
      <c r="G203" s="390"/>
      <c r="H203" s="132" t="s">
        <v>20</v>
      </c>
      <c r="I203" s="134">
        <v>31430</v>
      </c>
      <c r="J203" s="134">
        <v>0</v>
      </c>
      <c r="K203" s="405"/>
      <c r="L203" s="396"/>
      <c r="M203" s="396"/>
      <c r="N203" s="135"/>
      <c r="O203" s="136"/>
      <c r="P203" s="137"/>
      <c r="Q203" s="137"/>
      <c r="R203" s="137"/>
      <c r="S203" s="137"/>
      <c r="T203" s="137"/>
      <c r="U203" s="137"/>
      <c r="V203" s="137"/>
      <c r="W203" s="137"/>
      <c r="X203" s="137"/>
      <c r="Y203" s="137"/>
      <c r="Z203" s="137"/>
      <c r="AA203" s="137"/>
      <c r="AB203" s="137"/>
      <c r="AC203" s="137"/>
      <c r="AD203" s="137"/>
      <c r="AE203" s="137"/>
      <c r="AF203" s="137"/>
      <c r="AG203" s="137"/>
      <c r="AH203" s="136"/>
      <c r="AI203" s="137"/>
      <c r="AJ203" s="137"/>
      <c r="AK203" s="137"/>
      <c r="AL203" s="137"/>
      <c r="AM203" s="137"/>
      <c r="AN203" s="137"/>
      <c r="AO203" s="137"/>
      <c r="AP203" s="137"/>
      <c r="AQ203" s="137"/>
      <c r="AR203" s="137"/>
      <c r="AS203" s="137"/>
      <c r="AT203" s="137"/>
      <c r="AU203" s="137"/>
      <c r="AV203" s="137"/>
      <c r="AW203" s="137"/>
      <c r="AX203" s="137"/>
      <c r="AY203" s="137"/>
      <c r="AZ203" s="138"/>
      <c r="BA203" s="136"/>
      <c r="BB203" s="136"/>
      <c r="BC203" s="112"/>
      <c r="BD203" s="90"/>
      <c r="BE203" s="90"/>
      <c r="BF203" s="90"/>
      <c r="BG203" s="90"/>
      <c r="BH203" s="90"/>
      <c r="BI203" s="90"/>
      <c r="BJ203" s="90"/>
      <c r="BK203" s="90"/>
      <c r="BL203" s="90"/>
      <c r="BM203" s="90"/>
      <c r="BN203" s="90"/>
      <c r="BO203" s="90"/>
      <c r="BP203" s="90"/>
      <c r="BQ203" s="90"/>
      <c r="BZ203" s="90"/>
      <c r="CA203" s="90"/>
      <c r="CB203" s="90"/>
      <c r="CC203" s="90"/>
      <c r="CD203" s="90"/>
      <c r="CE203" s="90"/>
      <c r="CF203" s="90"/>
      <c r="CG203" s="90"/>
      <c r="CH203" s="90"/>
      <c r="CI203" s="90"/>
      <c r="CJ203" s="90"/>
      <c r="CK203" s="90"/>
      <c r="CL203" s="90"/>
      <c r="CM203" s="90"/>
      <c r="CN203" s="90"/>
      <c r="CO203" s="90"/>
      <c r="CP203" s="90"/>
      <c r="CQ203" s="90"/>
      <c r="CR203" s="90"/>
      <c r="CS203" s="90"/>
      <c r="CT203" s="90"/>
      <c r="CU203" s="90"/>
      <c r="CV203" s="90"/>
      <c r="CW203" s="90"/>
      <c r="CX203" s="90"/>
      <c r="CY203" s="90"/>
      <c r="CZ203" s="90"/>
      <c r="DA203" s="90"/>
      <c r="DB203" s="90"/>
      <c r="DC203" s="90"/>
      <c r="DD203" s="90"/>
      <c r="DE203" s="90"/>
      <c r="DF203" s="90"/>
      <c r="DG203" s="90"/>
      <c r="DH203" s="90"/>
      <c r="DI203" s="90"/>
      <c r="DJ203" s="90"/>
      <c r="DK203" s="90"/>
      <c r="DL203" s="90"/>
      <c r="DM203" s="90"/>
    </row>
    <row r="204" spans="1:117" s="156" customFormat="1" ht="15.75" customHeight="1" x14ac:dyDescent="0.25">
      <c r="A204" s="382" t="s">
        <v>205</v>
      </c>
      <c r="B204" s="385" t="s">
        <v>206</v>
      </c>
      <c r="C204" s="435" t="s">
        <v>348</v>
      </c>
      <c r="D204" s="429" t="s">
        <v>336</v>
      </c>
      <c r="E204" s="429">
        <v>27</v>
      </c>
      <c r="F204" s="429" t="s">
        <v>45</v>
      </c>
      <c r="G204" s="388" t="s">
        <v>74</v>
      </c>
      <c r="H204" s="151" t="s">
        <v>17</v>
      </c>
      <c r="I204" s="134">
        <f>I207</f>
        <v>1500</v>
      </c>
      <c r="J204" s="134">
        <f>J207</f>
        <v>0</v>
      </c>
      <c r="K204" s="403" t="s">
        <v>61</v>
      </c>
      <c r="L204" s="394" t="s">
        <v>353</v>
      </c>
      <c r="M204" s="394" t="s">
        <v>350</v>
      </c>
      <c r="N204" s="152"/>
      <c r="O204" s="153"/>
      <c r="P204" s="154"/>
      <c r="Q204" s="154"/>
      <c r="R204" s="154"/>
      <c r="S204" s="154"/>
      <c r="T204" s="154"/>
      <c r="U204" s="154"/>
      <c r="V204" s="154"/>
      <c r="W204" s="154"/>
      <c r="X204" s="154"/>
      <c r="Y204" s="154"/>
      <c r="Z204" s="154"/>
      <c r="AA204" s="154"/>
      <c r="AB204" s="154"/>
      <c r="AC204" s="154"/>
      <c r="AD204" s="154"/>
      <c r="AE204" s="154"/>
      <c r="AF204" s="154"/>
      <c r="AG204" s="154"/>
      <c r="AH204" s="153"/>
      <c r="AI204" s="154"/>
      <c r="AJ204" s="154"/>
      <c r="AK204" s="154"/>
      <c r="AL204" s="154"/>
      <c r="AM204" s="154"/>
      <c r="AN204" s="154"/>
      <c r="AO204" s="154"/>
      <c r="AP204" s="154"/>
      <c r="AQ204" s="154"/>
      <c r="AR204" s="154"/>
      <c r="AS204" s="154"/>
      <c r="AT204" s="154"/>
      <c r="AU204" s="154"/>
      <c r="AV204" s="154"/>
      <c r="AW204" s="154"/>
      <c r="AX204" s="154"/>
      <c r="AY204" s="154"/>
      <c r="AZ204" s="155"/>
      <c r="BA204" s="153"/>
      <c r="BB204" s="153"/>
      <c r="BC204" s="112"/>
      <c r="BD204" s="90"/>
      <c r="BE204" s="90"/>
      <c r="BF204" s="90"/>
      <c r="BG204" s="90"/>
      <c r="BH204" s="90"/>
      <c r="BI204" s="90"/>
      <c r="BJ204" s="90"/>
      <c r="BK204" s="90"/>
      <c r="BL204" s="90"/>
      <c r="BM204" s="90"/>
      <c r="BN204" s="90"/>
      <c r="BO204" s="90"/>
      <c r="BP204" s="90"/>
      <c r="BQ204" s="90"/>
      <c r="BZ204" s="90"/>
      <c r="CA204" s="90"/>
      <c r="CB204" s="90"/>
      <c r="CC204" s="90"/>
      <c r="CD204" s="90"/>
      <c r="CE204" s="90"/>
      <c r="CF204" s="90"/>
      <c r="CG204" s="90"/>
      <c r="CH204" s="90"/>
      <c r="CI204" s="90"/>
      <c r="CJ204" s="90"/>
      <c r="CK204" s="90"/>
      <c r="CL204" s="90"/>
      <c r="CM204" s="90"/>
      <c r="CN204" s="90"/>
      <c r="CO204" s="90"/>
      <c r="CP204" s="90"/>
      <c r="CQ204" s="90"/>
      <c r="CR204" s="90"/>
      <c r="CS204" s="90"/>
      <c r="CT204" s="90"/>
      <c r="CU204" s="90"/>
      <c r="CV204" s="90"/>
      <c r="CW204" s="90"/>
      <c r="CX204" s="90"/>
      <c r="CY204" s="90"/>
      <c r="CZ204" s="90"/>
      <c r="DA204" s="90"/>
      <c r="DB204" s="90"/>
      <c r="DC204" s="90"/>
      <c r="DD204" s="90"/>
      <c r="DE204" s="90"/>
      <c r="DF204" s="90"/>
      <c r="DG204" s="90"/>
      <c r="DH204" s="90"/>
      <c r="DI204" s="90"/>
      <c r="DJ204" s="90"/>
      <c r="DK204" s="90"/>
      <c r="DL204" s="90"/>
      <c r="DM204" s="90"/>
    </row>
    <row r="205" spans="1:117" s="156" customFormat="1" ht="15.75" x14ac:dyDescent="0.25">
      <c r="A205" s="383"/>
      <c r="B205" s="386"/>
      <c r="C205" s="436"/>
      <c r="D205" s="430"/>
      <c r="E205" s="430"/>
      <c r="F205" s="430"/>
      <c r="G205" s="389"/>
      <c r="H205" s="151" t="s">
        <v>18</v>
      </c>
      <c r="I205" s="133">
        <v>0</v>
      </c>
      <c r="J205" s="133">
        <v>0</v>
      </c>
      <c r="K205" s="404"/>
      <c r="L205" s="395"/>
      <c r="M205" s="395"/>
      <c r="N205" s="152"/>
      <c r="O205" s="153"/>
      <c r="P205" s="154"/>
      <c r="Q205" s="154"/>
      <c r="R205" s="154"/>
      <c r="S205" s="154"/>
      <c r="T205" s="154"/>
      <c r="U205" s="154"/>
      <c r="V205" s="154"/>
      <c r="W205" s="154"/>
      <c r="X205" s="154"/>
      <c r="Y205" s="154"/>
      <c r="Z205" s="154"/>
      <c r="AA205" s="154"/>
      <c r="AB205" s="154"/>
      <c r="AC205" s="154"/>
      <c r="AD205" s="154"/>
      <c r="AE205" s="154"/>
      <c r="AF205" s="154"/>
      <c r="AG205" s="154"/>
      <c r="AH205" s="153"/>
      <c r="AI205" s="154"/>
      <c r="AJ205" s="154"/>
      <c r="AK205" s="154"/>
      <c r="AL205" s="154"/>
      <c r="AM205" s="154"/>
      <c r="AN205" s="154"/>
      <c r="AO205" s="154"/>
      <c r="AP205" s="154"/>
      <c r="AQ205" s="154"/>
      <c r="AR205" s="154"/>
      <c r="AS205" s="154"/>
      <c r="AT205" s="154"/>
      <c r="AU205" s="154"/>
      <c r="AV205" s="154"/>
      <c r="AW205" s="154"/>
      <c r="AX205" s="154"/>
      <c r="AY205" s="154"/>
      <c r="AZ205" s="155"/>
      <c r="BA205" s="153"/>
      <c r="BB205" s="153"/>
      <c r="BC205" s="112"/>
      <c r="BD205" s="90"/>
      <c r="BE205" s="90"/>
      <c r="BF205" s="90"/>
      <c r="BG205" s="90"/>
      <c r="BH205" s="90"/>
      <c r="BI205" s="90"/>
      <c r="BJ205" s="90"/>
      <c r="BK205" s="90"/>
      <c r="BL205" s="90"/>
      <c r="BM205" s="90"/>
      <c r="BN205" s="90"/>
      <c r="BO205" s="90"/>
      <c r="BP205" s="90"/>
      <c r="BQ205" s="90"/>
      <c r="BZ205" s="90"/>
      <c r="CA205" s="90"/>
      <c r="CB205" s="90"/>
      <c r="CC205" s="90"/>
      <c r="CD205" s="90"/>
      <c r="CE205" s="90"/>
      <c r="CF205" s="90"/>
      <c r="CG205" s="90"/>
      <c r="CH205" s="90"/>
      <c r="CI205" s="90"/>
      <c r="CJ205" s="90"/>
      <c r="CK205" s="90"/>
      <c r="CL205" s="90"/>
      <c r="CM205" s="90"/>
      <c r="CN205" s="90"/>
      <c r="CO205" s="90"/>
      <c r="CP205" s="90"/>
      <c r="CQ205" s="90"/>
      <c r="CR205" s="90"/>
      <c r="CS205" s="90"/>
      <c r="CT205" s="90"/>
      <c r="CU205" s="90"/>
      <c r="CV205" s="90"/>
      <c r="CW205" s="90"/>
      <c r="CX205" s="90"/>
      <c r="CY205" s="90"/>
      <c r="CZ205" s="90"/>
      <c r="DA205" s="90"/>
      <c r="DB205" s="90"/>
      <c r="DC205" s="90"/>
      <c r="DD205" s="90"/>
      <c r="DE205" s="90"/>
      <c r="DF205" s="90"/>
      <c r="DG205" s="90"/>
      <c r="DH205" s="90"/>
      <c r="DI205" s="90"/>
      <c r="DJ205" s="90"/>
      <c r="DK205" s="90"/>
      <c r="DL205" s="90"/>
      <c r="DM205" s="90"/>
    </row>
    <row r="206" spans="1:117" s="156" customFormat="1" ht="15.75" x14ac:dyDescent="0.25">
      <c r="A206" s="383"/>
      <c r="B206" s="386"/>
      <c r="C206" s="436"/>
      <c r="D206" s="430"/>
      <c r="E206" s="430"/>
      <c r="F206" s="430"/>
      <c r="G206" s="389"/>
      <c r="H206" s="151" t="s">
        <v>19</v>
      </c>
      <c r="I206" s="133">
        <v>0</v>
      </c>
      <c r="J206" s="133">
        <v>0</v>
      </c>
      <c r="K206" s="404"/>
      <c r="L206" s="395"/>
      <c r="M206" s="395"/>
      <c r="N206" s="152"/>
      <c r="O206" s="153"/>
      <c r="P206" s="154"/>
      <c r="Q206" s="154"/>
      <c r="R206" s="154"/>
      <c r="S206" s="154"/>
      <c r="T206" s="154"/>
      <c r="U206" s="154"/>
      <c r="V206" s="154"/>
      <c r="W206" s="154"/>
      <c r="X206" s="154"/>
      <c r="Y206" s="154"/>
      <c r="Z206" s="154"/>
      <c r="AA206" s="154"/>
      <c r="AB206" s="154"/>
      <c r="AC206" s="154"/>
      <c r="AD206" s="154"/>
      <c r="AE206" s="154"/>
      <c r="AF206" s="154"/>
      <c r="AG206" s="154"/>
      <c r="AH206" s="153"/>
      <c r="AI206" s="154"/>
      <c r="AJ206" s="154"/>
      <c r="AK206" s="154"/>
      <c r="AL206" s="154"/>
      <c r="AM206" s="154"/>
      <c r="AN206" s="154"/>
      <c r="AO206" s="154"/>
      <c r="AP206" s="154"/>
      <c r="AQ206" s="154"/>
      <c r="AR206" s="154"/>
      <c r="AS206" s="154"/>
      <c r="AT206" s="154"/>
      <c r="AU206" s="154"/>
      <c r="AV206" s="154"/>
      <c r="AW206" s="154"/>
      <c r="AX206" s="154"/>
      <c r="AY206" s="154"/>
      <c r="AZ206" s="155"/>
      <c r="BA206" s="153"/>
      <c r="BB206" s="153"/>
      <c r="BC206" s="112"/>
      <c r="BD206" s="90"/>
      <c r="BE206" s="90"/>
      <c r="BF206" s="90"/>
      <c r="BG206" s="90"/>
      <c r="BH206" s="90"/>
      <c r="BI206" s="90"/>
      <c r="BJ206" s="90"/>
      <c r="BK206" s="90"/>
      <c r="BL206" s="90"/>
      <c r="BM206" s="90"/>
      <c r="BN206" s="90"/>
      <c r="BO206" s="90"/>
      <c r="BP206" s="90"/>
      <c r="BQ206" s="90"/>
      <c r="BZ206" s="90"/>
      <c r="CA206" s="90"/>
      <c r="CB206" s="90"/>
      <c r="CC206" s="90"/>
      <c r="CD206" s="90"/>
      <c r="CE206" s="90"/>
      <c r="CF206" s="90"/>
      <c r="CG206" s="90"/>
      <c r="CH206" s="90"/>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0"/>
      <c r="DI206" s="90"/>
      <c r="DJ206" s="90"/>
      <c r="DK206" s="90"/>
      <c r="DL206" s="90"/>
      <c r="DM206" s="90"/>
    </row>
    <row r="207" spans="1:117" s="156" customFormat="1" ht="31.5" x14ac:dyDescent="0.25">
      <c r="A207" s="384"/>
      <c r="B207" s="387"/>
      <c r="C207" s="437"/>
      <c r="D207" s="431"/>
      <c r="E207" s="431"/>
      <c r="F207" s="431"/>
      <c r="G207" s="390"/>
      <c r="H207" s="151" t="s">
        <v>20</v>
      </c>
      <c r="I207" s="134">
        <v>1500</v>
      </c>
      <c r="J207" s="134">
        <v>0</v>
      </c>
      <c r="K207" s="405"/>
      <c r="L207" s="396"/>
      <c r="M207" s="396"/>
      <c r="N207" s="152"/>
      <c r="O207" s="153"/>
      <c r="P207" s="154"/>
      <c r="Q207" s="154"/>
      <c r="R207" s="154"/>
      <c r="S207" s="154"/>
      <c r="T207" s="154"/>
      <c r="U207" s="154"/>
      <c r="V207" s="154"/>
      <c r="W207" s="154"/>
      <c r="X207" s="154"/>
      <c r="Y207" s="154"/>
      <c r="Z207" s="154"/>
      <c r="AA207" s="154"/>
      <c r="AB207" s="154"/>
      <c r="AC207" s="154"/>
      <c r="AD207" s="154"/>
      <c r="AE207" s="154"/>
      <c r="AF207" s="154"/>
      <c r="AG207" s="154"/>
      <c r="AH207" s="153"/>
      <c r="AI207" s="154"/>
      <c r="AJ207" s="154"/>
      <c r="AK207" s="154"/>
      <c r="AL207" s="154"/>
      <c r="AM207" s="154"/>
      <c r="AN207" s="154"/>
      <c r="AO207" s="154"/>
      <c r="AP207" s="154"/>
      <c r="AQ207" s="154"/>
      <c r="AR207" s="154"/>
      <c r="AS207" s="154"/>
      <c r="AT207" s="154"/>
      <c r="AU207" s="154"/>
      <c r="AV207" s="154"/>
      <c r="AW207" s="154"/>
      <c r="AX207" s="154"/>
      <c r="AY207" s="154"/>
      <c r="AZ207" s="155"/>
      <c r="BA207" s="153"/>
      <c r="BB207" s="153"/>
      <c r="BC207" s="112"/>
      <c r="BD207" s="90"/>
      <c r="BE207" s="90"/>
      <c r="BF207" s="90"/>
      <c r="BG207" s="90"/>
      <c r="BH207" s="90"/>
      <c r="BI207" s="90"/>
      <c r="BJ207" s="90"/>
      <c r="BK207" s="90"/>
      <c r="BL207" s="90"/>
      <c r="BM207" s="90"/>
      <c r="BN207" s="90"/>
      <c r="BO207" s="90"/>
      <c r="BP207" s="90"/>
      <c r="BQ207" s="90"/>
      <c r="BZ207" s="90"/>
      <c r="CA207" s="90"/>
      <c r="CB207" s="90"/>
      <c r="CC207" s="90"/>
      <c r="CD207" s="90"/>
      <c r="CE207" s="90"/>
      <c r="CF207" s="90"/>
      <c r="CG207" s="90"/>
      <c r="CH207" s="90"/>
      <c r="CI207" s="90"/>
      <c r="CJ207" s="90"/>
      <c r="CK207" s="90"/>
      <c r="CL207" s="90"/>
      <c r="CM207" s="90"/>
      <c r="CN207" s="90"/>
      <c r="CO207" s="90"/>
      <c r="CP207" s="90"/>
      <c r="CQ207" s="90"/>
      <c r="CR207" s="90"/>
      <c r="CS207" s="90"/>
      <c r="CT207" s="90"/>
      <c r="CU207" s="90"/>
      <c r="CV207" s="90"/>
      <c r="CW207" s="90"/>
      <c r="CX207" s="90"/>
      <c r="CY207" s="90"/>
      <c r="CZ207" s="90"/>
      <c r="DA207" s="90"/>
      <c r="DB207" s="90"/>
      <c r="DC207" s="90"/>
      <c r="DD207" s="90"/>
      <c r="DE207" s="90"/>
      <c r="DF207" s="90"/>
      <c r="DG207" s="90"/>
      <c r="DH207" s="90"/>
      <c r="DI207" s="90"/>
      <c r="DJ207" s="90"/>
      <c r="DK207" s="90"/>
      <c r="DL207" s="90"/>
      <c r="DM207" s="90"/>
    </row>
    <row r="208" spans="1:117" s="87" customFormat="1" ht="15.75" customHeight="1" x14ac:dyDescent="0.25">
      <c r="A208" s="382" t="s">
        <v>207</v>
      </c>
      <c r="B208" s="385" t="s">
        <v>208</v>
      </c>
      <c r="C208" s="385" t="s">
        <v>348</v>
      </c>
      <c r="D208" s="388" t="s">
        <v>336</v>
      </c>
      <c r="E208" s="388">
        <v>123</v>
      </c>
      <c r="F208" s="429" t="s">
        <v>45</v>
      </c>
      <c r="G208" s="388" t="s">
        <v>74</v>
      </c>
      <c r="H208" s="132" t="s">
        <v>17</v>
      </c>
      <c r="I208" s="134">
        <f>I211</f>
        <v>23540</v>
      </c>
      <c r="J208" s="134">
        <f>J211</f>
        <v>0</v>
      </c>
      <c r="K208" s="403" t="s">
        <v>61</v>
      </c>
      <c r="L208" s="394" t="s">
        <v>259</v>
      </c>
      <c r="M208" s="394" t="s">
        <v>350</v>
      </c>
      <c r="N208" s="135"/>
      <c r="O208" s="136"/>
      <c r="P208" s="137"/>
      <c r="Q208" s="137"/>
      <c r="R208" s="137"/>
      <c r="S208" s="137"/>
      <c r="T208" s="137"/>
      <c r="U208" s="137"/>
      <c r="V208" s="137"/>
      <c r="W208" s="137"/>
      <c r="X208" s="137"/>
      <c r="Y208" s="137"/>
      <c r="Z208" s="137"/>
      <c r="AA208" s="137"/>
      <c r="AB208" s="137"/>
      <c r="AC208" s="137"/>
      <c r="AD208" s="137"/>
      <c r="AE208" s="137"/>
      <c r="AF208" s="137"/>
      <c r="AG208" s="137"/>
      <c r="AH208" s="136"/>
      <c r="AI208" s="137"/>
      <c r="AJ208" s="137"/>
      <c r="AK208" s="137"/>
      <c r="AL208" s="137"/>
      <c r="AM208" s="137"/>
      <c r="AN208" s="137"/>
      <c r="AO208" s="137"/>
      <c r="AP208" s="137"/>
      <c r="AQ208" s="137"/>
      <c r="AR208" s="137"/>
      <c r="AS208" s="137"/>
      <c r="AT208" s="137"/>
      <c r="AU208" s="137"/>
      <c r="AV208" s="137"/>
      <c r="AW208" s="137"/>
      <c r="AX208" s="137"/>
      <c r="AY208" s="137"/>
      <c r="AZ208" s="138"/>
      <c r="BA208" s="136"/>
      <c r="BB208" s="136"/>
      <c r="BC208" s="112"/>
      <c r="BD208" s="90"/>
      <c r="BE208" s="90"/>
      <c r="BF208" s="90"/>
      <c r="BG208" s="90"/>
      <c r="BH208" s="90"/>
      <c r="BI208" s="90"/>
      <c r="BJ208" s="90"/>
      <c r="BK208" s="90"/>
      <c r="BL208" s="90"/>
      <c r="BM208" s="90"/>
      <c r="BN208" s="90"/>
      <c r="BO208" s="90"/>
      <c r="BP208" s="90"/>
      <c r="BQ208" s="90"/>
      <c r="BZ208" s="90"/>
      <c r="CA208" s="90"/>
      <c r="CB208" s="90"/>
      <c r="CC208" s="90"/>
      <c r="CD208" s="90"/>
      <c r="CE208" s="90"/>
      <c r="CF208" s="90"/>
      <c r="CG208" s="90"/>
      <c r="CH208" s="90"/>
      <c r="CI208" s="90"/>
      <c r="CJ208" s="90"/>
      <c r="CK208" s="90"/>
      <c r="CL208" s="90"/>
      <c r="CM208" s="90"/>
      <c r="CN208" s="90"/>
      <c r="CO208" s="90"/>
      <c r="CP208" s="90"/>
      <c r="CQ208" s="90"/>
      <c r="CR208" s="90"/>
      <c r="CS208" s="90"/>
      <c r="CT208" s="90"/>
      <c r="CU208" s="90"/>
      <c r="CV208" s="90"/>
      <c r="CW208" s="90"/>
      <c r="CX208" s="90"/>
      <c r="CY208" s="90"/>
      <c r="CZ208" s="90"/>
      <c r="DA208" s="90"/>
      <c r="DB208" s="90"/>
      <c r="DC208" s="90"/>
      <c r="DD208" s="90"/>
      <c r="DE208" s="90"/>
      <c r="DF208" s="90"/>
      <c r="DG208" s="90"/>
      <c r="DH208" s="90"/>
      <c r="DI208" s="90"/>
      <c r="DJ208" s="90"/>
      <c r="DK208" s="90"/>
      <c r="DL208" s="90"/>
      <c r="DM208" s="90"/>
    </row>
    <row r="209" spans="1:117" s="87" customFormat="1" ht="15.75" x14ac:dyDescent="0.25">
      <c r="A209" s="383"/>
      <c r="B209" s="386"/>
      <c r="C209" s="386"/>
      <c r="D209" s="389"/>
      <c r="E209" s="389"/>
      <c r="F209" s="430"/>
      <c r="G209" s="389"/>
      <c r="H209" s="132" t="s">
        <v>18</v>
      </c>
      <c r="I209" s="133">
        <v>0</v>
      </c>
      <c r="J209" s="133">
        <v>0</v>
      </c>
      <c r="K209" s="404"/>
      <c r="L209" s="404"/>
      <c r="M209" s="395"/>
      <c r="N209" s="135"/>
      <c r="O209" s="136"/>
      <c r="P209" s="137"/>
      <c r="Q209" s="137"/>
      <c r="R209" s="137"/>
      <c r="S209" s="137"/>
      <c r="T209" s="137"/>
      <c r="U209" s="137"/>
      <c r="V209" s="137"/>
      <c r="W209" s="137"/>
      <c r="X209" s="137"/>
      <c r="Y209" s="137"/>
      <c r="Z209" s="137"/>
      <c r="AA209" s="137"/>
      <c r="AB209" s="137"/>
      <c r="AC209" s="137"/>
      <c r="AD209" s="137"/>
      <c r="AE209" s="137"/>
      <c r="AF209" s="137"/>
      <c r="AG209" s="137"/>
      <c r="AH209" s="136"/>
      <c r="AI209" s="137"/>
      <c r="AJ209" s="137"/>
      <c r="AK209" s="137"/>
      <c r="AL209" s="137"/>
      <c r="AM209" s="137"/>
      <c r="AN209" s="137"/>
      <c r="AO209" s="137"/>
      <c r="AP209" s="137"/>
      <c r="AQ209" s="137"/>
      <c r="AR209" s="137"/>
      <c r="AS209" s="137"/>
      <c r="AT209" s="137"/>
      <c r="AU209" s="137"/>
      <c r="AV209" s="137"/>
      <c r="AW209" s="137"/>
      <c r="AX209" s="137"/>
      <c r="AY209" s="137"/>
      <c r="AZ209" s="138"/>
      <c r="BA209" s="136"/>
      <c r="BB209" s="136"/>
      <c r="BC209" s="112"/>
      <c r="BD209" s="90"/>
      <c r="BE209" s="90"/>
      <c r="BF209" s="90"/>
      <c r="BG209" s="90"/>
      <c r="BH209" s="90"/>
      <c r="BI209" s="90"/>
      <c r="BJ209" s="90"/>
      <c r="BK209" s="90"/>
      <c r="BL209" s="90"/>
      <c r="BM209" s="90"/>
      <c r="BN209" s="90"/>
      <c r="BO209" s="90"/>
      <c r="BP209" s="90"/>
      <c r="BQ209" s="90"/>
      <c r="BZ209" s="90"/>
      <c r="CA209" s="90"/>
      <c r="CB209" s="90"/>
      <c r="CC209" s="90"/>
      <c r="CD209" s="90"/>
      <c r="CE209" s="90"/>
      <c r="CF209" s="90"/>
      <c r="CG209" s="90"/>
      <c r="CH209" s="90"/>
      <c r="CI209" s="90"/>
      <c r="CJ209" s="90"/>
      <c r="CK209" s="90"/>
      <c r="CL209" s="90"/>
      <c r="CM209" s="90"/>
      <c r="CN209" s="90"/>
      <c r="CO209" s="90"/>
      <c r="CP209" s="90"/>
      <c r="CQ209" s="90"/>
      <c r="CR209" s="90"/>
      <c r="CS209" s="90"/>
      <c r="CT209" s="90"/>
      <c r="CU209" s="90"/>
      <c r="CV209" s="90"/>
      <c r="CW209" s="90"/>
      <c r="CX209" s="90"/>
      <c r="CY209" s="90"/>
      <c r="CZ209" s="90"/>
      <c r="DA209" s="90"/>
      <c r="DB209" s="90"/>
      <c r="DC209" s="90"/>
      <c r="DD209" s="90"/>
      <c r="DE209" s="90"/>
      <c r="DF209" s="90"/>
      <c r="DG209" s="90"/>
      <c r="DH209" s="90"/>
      <c r="DI209" s="90"/>
      <c r="DJ209" s="90"/>
      <c r="DK209" s="90"/>
      <c r="DL209" s="90"/>
      <c r="DM209" s="90"/>
    </row>
    <row r="210" spans="1:117" s="87" customFormat="1" ht="15.75" x14ac:dyDescent="0.25">
      <c r="A210" s="383"/>
      <c r="B210" s="386"/>
      <c r="C210" s="386"/>
      <c r="D210" s="389"/>
      <c r="E210" s="389"/>
      <c r="F210" s="430"/>
      <c r="G210" s="389"/>
      <c r="H210" s="132" t="s">
        <v>19</v>
      </c>
      <c r="I210" s="133">
        <v>0</v>
      </c>
      <c r="J210" s="133">
        <v>0</v>
      </c>
      <c r="K210" s="404"/>
      <c r="L210" s="404"/>
      <c r="M210" s="395"/>
      <c r="N210" s="135"/>
      <c r="O210" s="136"/>
      <c r="P210" s="137"/>
      <c r="Q210" s="137"/>
      <c r="R210" s="137"/>
      <c r="S210" s="137"/>
      <c r="T210" s="137"/>
      <c r="U210" s="137"/>
      <c r="V210" s="137"/>
      <c r="W210" s="137"/>
      <c r="X210" s="137"/>
      <c r="Y210" s="137"/>
      <c r="Z210" s="137"/>
      <c r="AA210" s="137"/>
      <c r="AB210" s="137"/>
      <c r="AC210" s="137"/>
      <c r="AD210" s="137"/>
      <c r="AE210" s="137"/>
      <c r="AF210" s="137"/>
      <c r="AG210" s="137"/>
      <c r="AH210" s="136"/>
      <c r="AI210" s="137"/>
      <c r="AJ210" s="137"/>
      <c r="AK210" s="137"/>
      <c r="AL210" s="137"/>
      <c r="AM210" s="137"/>
      <c r="AN210" s="137"/>
      <c r="AO210" s="137"/>
      <c r="AP210" s="137"/>
      <c r="AQ210" s="137"/>
      <c r="AR210" s="137"/>
      <c r="AS210" s="137"/>
      <c r="AT210" s="137"/>
      <c r="AU210" s="137"/>
      <c r="AV210" s="137"/>
      <c r="AW210" s="137"/>
      <c r="AX210" s="137"/>
      <c r="AY210" s="137"/>
      <c r="AZ210" s="138"/>
      <c r="BA210" s="136"/>
      <c r="BB210" s="136"/>
      <c r="BC210" s="112"/>
      <c r="BD210" s="90"/>
      <c r="BE210" s="90"/>
      <c r="BF210" s="90"/>
      <c r="BG210" s="90"/>
      <c r="BH210" s="90"/>
      <c r="BI210" s="90"/>
      <c r="BJ210" s="90"/>
      <c r="BK210" s="90"/>
      <c r="BL210" s="90"/>
      <c r="BM210" s="90"/>
      <c r="BN210" s="90"/>
      <c r="BO210" s="90"/>
      <c r="BP210" s="90"/>
      <c r="BQ210" s="90"/>
      <c r="BZ210" s="90"/>
      <c r="CA210" s="90"/>
      <c r="CB210" s="90"/>
      <c r="CC210" s="90"/>
      <c r="CD210" s="90"/>
      <c r="CE210" s="90"/>
      <c r="CF210" s="90"/>
      <c r="CG210" s="90"/>
      <c r="CH210" s="90"/>
      <c r="CI210" s="90"/>
      <c r="CJ210" s="90"/>
      <c r="CK210" s="90"/>
      <c r="CL210" s="90"/>
      <c r="CM210" s="90"/>
      <c r="CN210" s="90"/>
      <c r="CO210" s="90"/>
      <c r="CP210" s="90"/>
      <c r="CQ210" s="90"/>
      <c r="CR210" s="90"/>
      <c r="CS210" s="90"/>
      <c r="CT210" s="90"/>
      <c r="CU210" s="90"/>
      <c r="CV210" s="90"/>
      <c r="CW210" s="90"/>
      <c r="CX210" s="90"/>
      <c r="CY210" s="90"/>
      <c r="CZ210" s="90"/>
      <c r="DA210" s="90"/>
      <c r="DB210" s="90"/>
      <c r="DC210" s="90"/>
      <c r="DD210" s="90"/>
      <c r="DE210" s="90"/>
      <c r="DF210" s="90"/>
      <c r="DG210" s="90"/>
      <c r="DH210" s="90"/>
      <c r="DI210" s="90"/>
      <c r="DJ210" s="90"/>
      <c r="DK210" s="90"/>
      <c r="DL210" s="90"/>
      <c r="DM210" s="90"/>
    </row>
    <row r="211" spans="1:117" s="87" customFormat="1" ht="31.5" x14ac:dyDescent="0.25">
      <c r="A211" s="384"/>
      <c r="B211" s="387"/>
      <c r="C211" s="387"/>
      <c r="D211" s="390"/>
      <c r="E211" s="390"/>
      <c r="F211" s="431"/>
      <c r="G211" s="390"/>
      <c r="H211" s="132" t="s">
        <v>20</v>
      </c>
      <c r="I211" s="134">
        <v>23540</v>
      </c>
      <c r="J211" s="134">
        <v>0</v>
      </c>
      <c r="K211" s="405"/>
      <c r="L211" s="405"/>
      <c r="M211" s="396"/>
      <c r="N211" s="135"/>
      <c r="O211" s="136"/>
      <c r="P211" s="137"/>
      <c r="Q211" s="137"/>
      <c r="R211" s="137"/>
      <c r="S211" s="137"/>
      <c r="T211" s="137"/>
      <c r="U211" s="137"/>
      <c r="V211" s="137"/>
      <c r="W211" s="137"/>
      <c r="X211" s="137"/>
      <c r="Y211" s="137"/>
      <c r="Z211" s="137"/>
      <c r="AA211" s="137"/>
      <c r="AB211" s="137"/>
      <c r="AC211" s="137"/>
      <c r="AD211" s="137"/>
      <c r="AE211" s="137"/>
      <c r="AF211" s="137"/>
      <c r="AG211" s="137"/>
      <c r="AH211" s="136"/>
      <c r="AI211" s="137"/>
      <c r="AJ211" s="137"/>
      <c r="AK211" s="137"/>
      <c r="AL211" s="137"/>
      <c r="AM211" s="137"/>
      <c r="AN211" s="137"/>
      <c r="AO211" s="137"/>
      <c r="AP211" s="137"/>
      <c r="AQ211" s="137"/>
      <c r="AR211" s="137"/>
      <c r="AS211" s="137"/>
      <c r="AT211" s="137"/>
      <c r="AU211" s="137"/>
      <c r="AV211" s="137"/>
      <c r="AW211" s="137"/>
      <c r="AX211" s="137"/>
      <c r="AY211" s="137"/>
      <c r="AZ211" s="138"/>
      <c r="BA211" s="136"/>
      <c r="BB211" s="136"/>
      <c r="BC211" s="112"/>
      <c r="BD211" s="90"/>
      <c r="BE211" s="90"/>
      <c r="BF211" s="90"/>
      <c r="BG211" s="90"/>
      <c r="BH211" s="90"/>
      <c r="BI211" s="90"/>
      <c r="BJ211" s="90"/>
      <c r="BK211" s="90"/>
      <c r="BL211" s="90"/>
      <c r="BM211" s="90"/>
      <c r="BN211" s="90"/>
      <c r="BO211" s="90"/>
      <c r="BP211" s="90"/>
      <c r="BQ211" s="90"/>
      <c r="BZ211" s="90"/>
      <c r="CA211" s="90"/>
      <c r="CB211" s="90"/>
      <c r="CC211" s="90"/>
      <c r="CD211" s="90"/>
      <c r="CE211" s="90"/>
      <c r="CF211" s="90"/>
      <c r="CG211" s="90"/>
      <c r="CH211" s="90"/>
      <c r="CI211" s="90"/>
      <c r="CJ211" s="90"/>
      <c r="CK211" s="90"/>
      <c r="CL211" s="90"/>
      <c r="CM211" s="90"/>
      <c r="CN211" s="90"/>
      <c r="CO211" s="90"/>
      <c r="CP211" s="90"/>
      <c r="CQ211" s="90"/>
      <c r="CR211" s="90"/>
      <c r="CS211" s="90"/>
      <c r="CT211" s="90"/>
      <c r="CU211" s="90"/>
      <c r="CV211" s="90"/>
      <c r="CW211" s="90"/>
      <c r="CX211" s="90"/>
      <c r="CY211" s="90"/>
      <c r="CZ211" s="90"/>
      <c r="DA211" s="90"/>
      <c r="DB211" s="90"/>
      <c r="DC211" s="90"/>
      <c r="DD211" s="90"/>
      <c r="DE211" s="90"/>
      <c r="DF211" s="90"/>
      <c r="DG211" s="90"/>
      <c r="DH211" s="90"/>
      <c r="DI211" s="90"/>
      <c r="DJ211" s="90"/>
      <c r="DK211" s="90"/>
      <c r="DL211" s="90"/>
      <c r="DM211" s="90"/>
    </row>
    <row r="212" spans="1:117" s="87" customFormat="1" ht="15.75" customHeight="1" x14ac:dyDescent="0.25">
      <c r="A212" s="382" t="s">
        <v>209</v>
      </c>
      <c r="B212" s="385" t="s">
        <v>210</v>
      </c>
      <c r="C212" s="385" t="s">
        <v>348</v>
      </c>
      <c r="D212" s="388" t="s">
        <v>336</v>
      </c>
      <c r="E212" s="438">
        <v>55</v>
      </c>
      <c r="F212" s="388">
        <v>2024</v>
      </c>
      <c r="G212" s="388" t="s">
        <v>74</v>
      </c>
      <c r="H212" s="132" t="s">
        <v>17</v>
      </c>
      <c r="I212" s="134">
        <f>I215</f>
        <v>4000</v>
      </c>
      <c r="J212" s="134">
        <f>J215</f>
        <v>0</v>
      </c>
      <c r="K212" s="403" t="s">
        <v>61</v>
      </c>
      <c r="L212" s="394" t="str">
        <f>L204</f>
        <v>В связи с лимитом финансирования  для выполнения работ по замене сетей реализация мероприятия перенесена на 2030г</v>
      </c>
      <c r="M212" s="394" t="s">
        <v>350</v>
      </c>
      <c r="N212" s="135"/>
      <c r="O212" s="136"/>
      <c r="P212" s="137"/>
      <c r="Q212" s="137"/>
      <c r="R212" s="137"/>
      <c r="S212" s="137"/>
      <c r="T212" s="137"/>
      <c r="U212" s="137"/>
      <c r="V212" s="137"/>
      <c r="W212" s="137"/>
      <c r="X212" s="137"/>
      <c r="Y212" s="137"/>
      <c r="Z212" s="137"/>
      <c r="AA212" s="137"/>
      <c r="AB212" s="137"/>
      <c r="AC212" s="137"/>
      <c r="AD212" s="137"/>
      <c r="AE212" s="137"/>
      <c r="AF212" s="137"/>
      <c r="AG212" s="137"/>
      <c r="AH212" s="136"/>
      <c r="AI212" s="137"/>
      <c r="AJ212" s="137"/>
      <c r="AK212" s="137"/>
      <c r="AL212" s="137"/>
      <c r="AM212" s="137"/>
      <c r="AN212" s="137"/>
      <c r="AO212" s="137"/>
      <c r="AP212" s="137"/>
      <c r="AQ212" s="137"/>
      <c r="AR212" s="137"/>
      <c r="AS212" s="137"/>
      <c r="AT212" s="137"/>
      <c r="AU212" s="137"/>
      <c r="AV212" s="137"/>
      <c r="AW212" s="137"/>
      <c r="AX212" s="137"/>
      <c r="AY212" s="137"/>
      <c r="AZ212" s="138"/>
      <c r="BA212" s="136"/>
      <c r="BB212" s="136"/>
      <c r="BC212" s="112"/>
      <c r="BD212" s="90"/>
      <c r="BE212" s="90"/>
      <c r="BF212" s="90"/>
      <c r="BG212" s="90"/>
      <c r="BH212" s="90"/>
      <c r="BI212" s="90"/>
      <c r="BJ212" s="90"/>
      <c r="BK212" s="90"/>
      <c r="BL212" s="90"/>
      <c r="BM212" s="90"/>
      <c r="BN212" s="90"/>
      <c r="BO212" s="90"/>
      <c r="BP212" s="90"/>
      <c r="BQ212" s="90"/>
      <c r="BZ212" s="90"/>
      <c r="CA212" s="90"/>
      <c r="CB212" s="90"/>
      <c r="CC212" s="90"/>
      <c r="CD212" s="90"/>
      <c r="CE212" s="90"/>
      <c r="CF212" s="90"/>
      <c r="CG212" s="90"/>
      <c r="CH212" s="90"/>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0"/>
      <c r="DI212" s="90"/>
      <c r="DJ212" s="90"/>
      <c r="DK212" s="90"/>
      <c r="DL212" s="90"/>
      <c r="DM212" s="90"/>
    </row>
    <row r="213" spans="1:117" s="87" customFormat="1" ht="15.75" x14ac:dyDescent="0.25">
      <c r="A213" s="383"/>
      <c r="B213" s="386"/>
      <c r="C213" s="386"/>
      <c r="D213" s="389"/>
      <c r="E213" s="439"/>
      <c r="F213" s="389"/>
      <c r="G213" s="389"/>
      <c r="H213" s="132" t="s">
        <v>18</v>
      </c>
      <c r="I213" s="133">
        <v>0</v>
      </c>
      <c r="J213" s="133">
        <v>0</v>
      </c>
      <c r="K213" s="404"/>
      <c r="L213" s="395"/>
      <c r="M213" s="395"/>
      <c r="N213" s="135"/>
      <c r="O213" s="136"/>
      <c r="P213" s="137"/>
      <c r="Q213" s="137"/>
      <c r="R213" s="137"/>
      <c r="S213" s="137"/>
      <c r="T213" s="137"/>
      <c r="U213" s="137"/>
      <c r="V213" s="137"/>
      <c r="W213" s="137"/>
      <c r="X213" s="137"/>
      <c r="Y213" s="137"/>
      <c r="Z213" s="137"/>
      <c r="AA213" s="137"/>
      <c r="AB213" s="137"/>
      <c r="AC213" s="137"/>
      <c r="AD213" s="137"/>
      <c r="AE213" s="137"/>
      <c r="AF213" s="137"/>
      <c r="AG213" s="137"/>
      <c r="AH213" s="136"/>
      <c r="AI213" s="137"/>
      <c r="AJ213" s="137"/>
      <c r="AK213" s="137"/>
      <c r="AL213" s="137"/>
      <c r="AM213" s="137"/>
      <c r="AN213" s="137"/>
      <c r="AO213" s="137"/>
      <c r="AP213" s="137"/>
      <c r="AQ213" s="137"/>
      <c r="AR213" s="137"/>
      <c r="AS213" s="137"/>
      <c r="AT213" s="137"/>
      <c r="AU213" s="137"/>
      <c r="AV213" s="137"/>
      <c r="AW213" s="137"/>
      <c r="AX213" s="137"/>
      <c r="AY213" s="137"/>
      <c r="AZ213" s="138"/>
      <c r="BA213" s="136"/>
      <c r="BB213" s="136"/>
      <c r="BC213" s="112"/>
      <c r="BD213" s="90"/>
      <c r="BE213" s="90"/>
      <c r="BF213" s="90"/>
      <c r="BG213" s="90"/>
      <c r="BH213" s="90"/>
      <c r="BI213" s="90"/>
      <c r="BJ213" s="90"/>
      <c r="BK213" s="90"/>
      <c r="BL213" s="90"/>
      <c r="BM213" s="90"/>
      <c r="BN213" s="90"/>
      <c r="BO213" s="90"/>
      <c r="BP213" s="90"/>
      <c r="BQ213" s="90"/>
      <c r="BZ213" s="90"/>
      <c r="CA213" s="90"/>
      <c r="CB213" s="90"/>
      <c r="CC213" s="90"/>
      <c r="CD213" s="90"/>
      <c r="CE213" s="90"/>
      <c r="CF213" s="90"/>
      <c r="CG213" s="90"/>
      <c r="CH213" s="90"/>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90"/>
      <c r="DF213" s="90"/>
      <c r="DG213" s="90"/>
      <c r="DH213" s="90"/>
      <c r="DI213" s="90"/>
      <c r="DJ213" s="90"/>
      <c r="DK213" s="90"/>
      <c r="DL213" s="90"/>
      <c r="DM213" s="90"/>
    </row>
    <row r="214" spans="1:117" s="87" customFormat="1" ht="15.75" x14ac:dyDescent="0.25">
      <c r="A214" s="383"/>
      <c r="B214" s="386"/>
      <c r="C214" s="386"/>
      <c r="D214" s="389"/>
      <c r="E214" s="439"/>
      <c r="F214" s="389"/>
      <c r="G214" s="389"/>
      <c r="H214" s="132" t="s">
        <v>19</v>
      </c>
      <c r="I214" s="133">
        <v>0</v>
      </c>
      <c r="J214" s="133">
        <v>0</v>
      </c>
      <c r="K214" s="404"/>
      <c r="L214" s="395"/>
      <c r="M214" s="395"/>
      <c r="N214" s="135"/>
      <c r="O214" s="136"/>
      <c r="P214" s="137"/>
      <c r="Q214" s="137"/>
      <c r="R214" s="137"/>
      <c r="S214" s="137"/>
      <c r="T214" s="137"/>
      <c r="U214" s="137"/>
      <c r="V214" s="137"/>
      <c r="W214" s="137"/>
      <c r="X214" s="137"/>
      <c r="Y214" s="137"/>
      <c r="Z214" s="137"/>
      <c r="AA214" s="137"/>
      <c r="AB214" s="137"/>
      <c r="AC214" s="137"/>
      <c r="AD214" s="137"/>
      <c r="AE214" s="137"/>
      <c r="AF214" s="137"/>
      <c r="AG214" s="137"/>
      <c r="AH214" s="136"/>
      <c r="AI214" s="137"/>
      <c r="AJ214" s="137"/>
      <c r="AK214" s="137"/>
      <c r="AL214" s="137"/>
      <c r="AM214" s="137"/>
      <c r="AN214" s="137"/>
      <c r="AO214" s="137"/>
      <c r="AP214" s="137"/>
      <c r="AQ214" s="137"/>
      <c r="AR214" s="137"/>
      <c r="AS214" s="137"/>
      <c r="AT214" s="137"/>
      <c r="AU214" s="137"/>
      <c r="AV214" s="137"/>
      <c r="AW214" s="137"/>
      <c r="AX214" s="137"/>
      <c r="AY214" s="137"/>
      <c r="AZ214" s="138"/>
      <c r="BA214" s="136"/>
      <c r="BB214" s="136"/>
      <c r="BC214" s="112"/>
      <c r="BD214" s="90"/>
      <c r="BE214" s="90"/>
      <c r="BF214" s="90"/>
      <c r="BG214" s="90"/>
      <c r="BH214" s="90"/>
      <c r="BI214" s="90"/>
      <c r="BJ214" s="90"/>
      <c r="BK214" s="90"/>
      <c r="BL214" s="90"/>
      <c r="BM214" s="90"/>
      <c r="BN214" s="90"/>
      <c r="BO214" s="90"/>
      <c r="BP214" s="90"/>
      <c r="BQ214" s="90"/>
      <c r="BZ214" s="90"/>
      <c r="CA214" s="90"/>
      <c r="CB214" s="90"/>
      <c r="CC214" s="90"/>
      <c r="CD214" s="90"/>
      <c r="CE214" s="90"/>
      <c r="CF214" s="90"/>
      <c r="CG214" s="90"/>
      <c r="CH214" s="90"/>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90"/>
      <c r="DF214" s="90"/>
      <c r="DG214" s="90"/>
      <c r="DH214" s="90"/>
      <c r="DI214" s="90"/>
      <c r="DJ214" s="90"/>
      <c r="DK214" s="90"/>
      <c r="DL214" s="90"/>
      <c r="DM214" s="90"/>
    </row>
    <row r="215" spans="1:117" s="87" customFormat="1" ht="31.5" x14ac:dyDescent="0.25">
      <c r="A215" s="384"/>
      <c r="B215" s="387"/>
      <c r="C215" s="387"/>
      <c r="D215" s="390"/>
      <c r="E215" s="440"/>
      <c r="F215" s="390"/>
      <c r="G215" s="390"/>
      <c r="H215" s="132" t="s">
        <v>20</v>
      </c>
      <c r="I215" s="134">
        <v>4000</v>
      </c>
      <c r="J215" s="134">
        <v>0</v>
      </c>
      <c r="K215" s="405"/>
      <c r="L215" s="396"/>
      <c r="M215" s="396"/>
      <c r="N215" s="135"/>
      <c r="O215" s="136"/>
      <c r="P215" s="137"/>
      <c r="Q215" s="137"/>
      <c r="R215" s="137"/>
      <c r="S215" s="137"/>
      <c r="T215" s="137"/>
      <c r="U215" s="137"/>
      <c r="V215" s="137"/>
      <c r="W215" s="137"/>
      <c r="X215" s="137"/>
      <c r="Y215" s="137"/>
      <c r="Z215" s="137"/>
      <c r="AA215" s="137"/>
      <c r="AB215" s="137"/>
      <c r="AC215" s="137"/>
      <c r="AD215" s="137"/>
      <c r="AE215" s="137"/>
      <c r="AF215" s="137"/>
      <c r="AG215" s="137"/>
      <c r="AH215" s="136"/>
      <c r="AI215" s="137"/>
      <c r="AJ215" s="137"/>
      <c r="AK215" s="137"/>
      <c r="AL215" s="137"/>
      <c r="AM215" s="137"/>
      <c r="AN215" s="137"/>
      <c r="AO215" s="137"/>
      <c r="AP215" s="137"/>
      <c r="AQ215" s="137"/>
      <c r="AR215" s="137"/>
      <c r="AS215" s="137"/>
      <c r="AT215" s="137"/>
      <c r="AU215" s="137"/>
      <c r="AV215" s="137"/>
      <c r="AW215" s="137"/>
      <c r="AX215" s="137"/>
      <c r="AY215" s="137"/>
      <c r="AZ215" s="138"/>
      <c r="BA215" s="136"/>
      <c r="BB215" s="136"/>
      <c r="BC215" s="112"/>
      <c r="BD215" s="90"/>
      <c r="BE215" s="90"/>
      <c r="BF215" s="90"/>
      <c r="BG215" s="90"/>
      <c r="BH215" s="90"/>
      <c r="BI215" s="90"/>
      <c r="BJ215" s="90"/>
      <c r="BK215" s="90"/>
      <c r="BL215" s="90"/>
      <c r="BM215" s="90"/>
      <c r="BN215" s="90"/>
      <c r="BO215" s="90"/>
      <c r="BP215" s="90"/>
      <c r="BQ215" s="90"/>
      <c r="BZ215" s="90"/>
      <c r="CA215" s="90"/>
      <c r="CB215" s="90"/>
      <c r="CC215" s="90"/>
      <c r="CD215" s="90"/>
      <c r="CE215" s="90"/>
      <c r="CF215" s="90"/>
      <c r="CG215" s="90"/>
      <c r="CH215" s="90"/>
      <c r="CI215" s="90"/>
      <c r="CJ215" s="90"/>
      <c r="CK215" s="90"/>
      <c r="CL215" s="90"/>
      <c r="CM215" s="90"/>
      <c r="CN215" s="90"/>
      <c r="CO215" s="90"/>
      <c r="CP215" s="90"/>
      <c r="CQ215" s="90"/>
      <c r="CR215" s="90"/>
      <c r="CS215" s="90"/>
      <c r="CT215" s="90"/>
      <c r="CU215" s="90"/>
      <c r="CV215" s="90"/>
      <c r="CW215" s="90"/>
      <c r="CX215" s="90"/>
      <c r="CY215" s="90"/>
      <c r="CZ215" s="90"/>
      <c r="DA215" s="90"/>
      <c r="DB215" s="90"/>
      <c r="DC215" s="90"/>
      <c r="DD215" s="90"/>
      <c r="DE215" s="90"/>
      <c r="DF215" s="90"/>
      <c r="DG215" s="90"/>
      <c r="DH215" s="90"/>
      <c r="DI215" s="90"/>
      <c r="DJ215" s="90"/>
      <c r="DK215" s="90"/>
      <c r="DL215" s="90"/>
      <c r="DM215" s="90"/>
    </row>
    <row r="216" spans="1:117" s="87" customFormat="1" ht="15.75" customHeight="1" x14ac:dyDescent="0.25">
      <c r="A216" s="382" t="s">
        <v>211</v>
      </c>
      <c r="B216" s="385" t="s">
        <v>212</v>
      </c>
      <c r="C216" s="385" t="s">
        <v>348</v>
      </c>
      <c r="D216" s="388" t="s">
        <v>336</v>
      </c>
      <c r="E216" s="388">
        <v>12</v>
      </c>
      <c r="F216" s="429" t="s">
        <v>45</v>
      </c>
      <c r="G216" s="388"/>
      <c r="H216" s="132" t="s">
        <v>17</v>
      </c>
      <c r="I216" s="134">
        <f>I219</f>
        <v>1220</v>
      </c>
      <c r="J216" s="134">
        <v>0</v>
      </c>
      <c r="K216" s="403" t="s">
        <v>61</v>
      </c>
      <c r="L216" s="394" t="s">
        <v>354</v>
      </c>
      <c r="M216" s="394" t="s">
        <v>350</v>
      </c>
      <c r="N216" s="135"/>
      <c r="O216" s="136"/>
      <c r="P216" s="137"/>
      <c r="Q216" s="137"/>
      <c r="R216" s="137"/>
      <c r="S216" s="137"/>
      <c r="T216" s="137"/>
      <c r="U216" s="137"/>
      <c r="V216" s="137"/>
      <c r="W216" s="137"/>
      <c r="X216" s="137"/>
      <c r="Y216" s="137"/>
      <c r="Z216" s="137"/>
      <c r="AA216" s="137"/>
      <c r="AB216" s="137"/>
      <c r="AC216" s="137"/>
      <c r="AD216" s="137"/>
      <c r="AE216" s="137"/>
      <c r="AF216" s="137"/>
      <c r="AG216" s="137"/>
      <c r="AH216" s="136"/>
      <c r="AI216" s="137"/>
      <c r="AJ216" s="137"/>
      <c r="AK216" s="137"/>
      <c r="AL216" s="137"/>
      <c r="AM216" s="137"/>
      <c r="AN216" s="137"/>
      <c r="AO216" s="137"/>
      <c r="AP216" s="137"/>
      <c r="AQ216" s="137"/>
      <c r="AR216" s="137"/>
      <c r="AS216" s="137"/>
      <c r="AT216" s="137"/>
      <c r="AU216" s="137"/>
      <c r="AV216" s="137"/>
      <c r="AW216" s="137"/>
      <c r="AX216" s="137"/>
      <c r="AY216" s="137"/>
      <c r="AZ216" s="138"/>
      <c r="BA216" s="136"/>
      <c r="BB216" s="136"/>
      <c r="BC216" s="112"/>
      <c r="BD216" s="90"/>
      <c r="BE216" s="90"/>
      <c r="BF216" s="90"/>
      <c r="BG216" s="90"/>
      <c r="BH216" s="90"/>
      <c r="BI216" s="90"/>
      <c r="BJ216" s="90"/>
      <c r="BK216" s="90"/>
      <c r="BL216" s="90"/>
      <c r="BM216" s="90"/>
      <c r="BN216" s="90"/>
      <c r="BO216" s="90"/>
      <c r="BP216" s="90"/>
      <c r="BQ216" s="90"/>
      <c r="BZ216" s="90"/>
      <c r="CA216" s="90"/>
      <c r="CB216" s="90"/>
      <c r="CC216" s="90"/>
      <c r="CD216" s="90"/>
      <c r="CE216" s="90"/>
      <c r="CF216" s="90"/>
      <c r="CG216" s="90"/>
      <c r="CH216" s="90"/>
      <c r="CI216" s="90"/>
      <c r="CJ216" s="90"/>
      <c r="CK216" s="90"/>
      <c r="CL216" s="90"/>
      <c r="CM216" s="90"/>
      <c r="CN216" s="90"/>
      <c r="CO216" s="90"/>
      <c r="CP216" s="90"/>
      <c r="CQ216" s="90"/>
      <c r="CR216" s="90"/>
      <c r="CS216" s="90"/>
      <c r="CT216" s="90"/>
      <c r="CU216" s="90"/>
      <c r="CV216" s="90"/>
      <c r="CW216" s="90"/>
      <c r="CX216" s="90"/>
      <c r="CY216" s="90"/>
      <c r="CZ216" s="90"/>
      <c r="DA216" s="90"/>
      <c r="DB216" s="90"/>
      <c r="DC216" s="90"/>
      <c r="DD216" s="90"/>
      <c r="DE216" s="90"/>
      <c r="DF216" s="90"/>
      <c r="DG216" s="90"/>
      <c r="DH216" s="90"/>
      <c r="DI216" s="90"/>
      <c r="DJ216" s="90"/>
      <c r="DK216" s="90"/>
      <c r="DL216" s="90"/>
      <c r="DM216" s="90"/>
    </row>
    <row r="217" spans="1:117" s="87" customFormat="1" ht="15.75" x14ac:dyDescent="0.25">
      <c r="A217" s="383"/>
      <c r="B217" s="386"/>
      <c r="C217" s="386"/>
      <c r="D217" s="389"/>
      <c r="E217" s="389"/>
      <c r="F217" s="430"/>
      <c r="G217" s="389"/>
      <c r="H217" s="132" t="s">
        <v>18</v>
      </c>
      <c r="I217" s="133">
        <v>0</v>
      </c>
      <c r="J217" s="133">
        <v>0</v>
      </c>
      <c r="K217" s="404"/>
      <c r="L217" s="395"/>
      <c r="M217" s="395"/>
      <c r="N217" s="135"/>
      <c r="O217" s="136"/>
      <c r="P217" s="137"/>
      <c r="Q217" s="137"/>
      <c r="R217" s="137"/>
      <c r="S217" s="137"/>
      <c r="T217" s="137"/>
      <c r="U217" s="137"/>
      <c r="V217" s="137"/>
      <c r="W217" s="137"/>
      <c r="X217" s="137"/>
      <c r="Y217" s="137"/>
      <c r="Z217" s="137"/>
      <c r="AA217" s="137"/>
      <c r="AB217" s="137"/>
      <c r="AC217" s="137"/>
      <c r="AD217" s="137"/>
      <c r="AE217" s="137"/>
      <c r="AF217" s="137"/>
      <c r="AG217" s="137"/>
      <c r="AH217" s="136"/>
      <c r="AI217" s="137"/>
      <c r="AJ217" s="137"/>
      <c r="AK217" s="137"/>
      <c r="AL217" s="137"/>
      <c r="AM217" s="137"/>
      <c r="AN217" s="137"/>
      <c r="AO217" s="137"/>
      <c r="AP217" s="137"/>
      <c r="AQ217" s="137"/>
      <c r="AR217" s="137"/>
      <c r="AS217" s="137"/>
      <c r="AT217" s="137"/>
      <c r="AU217" s="137"/>
      <c r="AV217" s="137"/>
      <c r="AW217" s="137"/>
      <c r="AX217" s="137"/>
      <c r="AY217" s="137"/>
      <c r="AZ217" s="138"/>
      <c r="BA217" s="136"/>
      <c r="BB217" s="136"/>
      <c r="BC217" s="112"/>
      <c r="BD217" s="90"/>
      <c r="BE217" s="90"/>
      <c r="BF217" s="90"/>
      <c r="BG217" s="90"/>
      <c r="BH217" s="90"/>
      <c r="BI217" s="90"/>
      <c r="BJ217" s="90"/>
      <c r="BK217" s="90"/>
      <c r="BL217" s="90"/>
      <c r="BM217" s="90"/>
      <c r="BN217" s="90"/>
      <c r="BO217" s="90"/>
      <c r="BP217" s="90"/>
      <c r="BQ217" s="90"/>
      <c r="BZ217" s="90"/>
      <c r="CA217" s="90"/>
      <c r="CB217" s="90"/>
      <c r="CC217" s="90"/>
      <c r="CD217" s="90"/>
      <c r="CE217" s="90"/>
      <c r="CF217" s="90"/>
      <c r="CG217" s="90"/>
      <c r="CH217" s="90"/>
      <c r="CI217" s="90"/>
      <c r="CJ217" s="90"/>
      <c r="CK217" s="90"/>
      <c r="CL217" s="90"/>
      <c r="CM217" s="90"/>
      <c r="CN217" s="90"/>
      <c r="CO217" s="90"/>
      <c r="CP217" s="90"/>
      <c r="CQ217" s="90"/>
      <c r="CR217" s="90"/>
      <c r="CS217" s="90"/>
      <c r="CT217" s="90"/>
      <c r="CU217" s="90"/>
      <c r="CV217" s="90"/>
      <c r="CW217" s="90"/>
      <c r="CX217" s="90"/>
      <c r="CY217" s="90"/>
      <c r="CZ217" s="90"/>
      <c r="DA217" s="90"/>
      <c r="DB217" s="90"/>
      <c r="DC217" s="90"/>
      <c r="DD217" s="90"/>
      <c r="DE217" s="90"/>
      <c r="DF217" s="90"/>
      <c r="DG217" s="90"/>
      <c r="DH217" s="90"/>
      <c r="DI217" s="90"/>
      <c r="DJ217" s="90"/>
      <c r="DK217" s="90"/>
      <c r="DL217" s="90"/>
      <c r="DM217" s="90"/>
    </row>
    <row r="218" spans="1:117" s="87" customFormat="1" ht="15.75" x14ac:dyDescent="0.25">
      <c r="A218" s="383"/>
      <c r="B218" s="386"/>
      <c r="C218" s="386"/>
      <c r="D218" s="389"/>
      <c r="E218" s="389"/>
      <c r="F218" s="430"/>
      <c r="G218" s="389"/>
      <c r="H218" s="132" t="s">
        <v>19</v>
      </c>
      <c r="I218" s="133">
        <v>0</v>
      </c>
      <c r="J218" s="133">
        <v>0</v>
      </c>
      <c r="K218" s="404"/>
      <c r="L218" s="395"/>
      <c r="M218" s="395"/>
      <c r="N218" s="135"/>
      <c r="O218" s="136"/>
      <c r="P218" s="137"/>
      <c r="Q218" s="137"/>
      <c r="R218" s="137"/>
      <c r="S218" s="137"/>
      <c r="T218" s="137"/>
      <c r="U218" s="137"/>
      <c r="V218" s="137"/>
      <c r="W218" s="137"/>
      <c r="X218" s="137"/>
      <c r="Y218" s="137"/>
      <c r="Z218" s="137"/>
      <c r="AA218" s="137"/>
      <c r="AB218" s="137"/>
      <c r="AC218" s="137"/>
      <c r="AD218" s="137"/>
      <c r="AE218" s="137"/>
      <c r="AF218" s="137"/>
      <c r="AG218" s="137"/>
      <c r="AH218" s="136"/>
      <c r="AI218" s="137"/>
      <c r="AJ218" s="137"/>
      <c r="AK218" s="137"/>
      <c r="AL218" s="137"/>
      <c r="AM218" s="137"/>
      <c r="AN218" s="137"/>
      <c r="AO218" s="137"/>
      <c r="AP218" s="137"/>
      <c r="AQ218" s="137"/>
      <c r="AR218" s="137"/>
      <c r="AS218" s="137"/>
      <c r="AT218" s="137"/>
      <c r="AU218" s="137"/>
      <c r="AV218" s="137"/>
      <c r="AW218" s="137"/>
      <c r="AX218" s="137"/>
      <c r="AY218" s="137"/>
      <c r="AZ218" s="138"/>
      <c r="BA218" s="136"/>
      <c r="BB218" s="136"/>
      <c r="BC218" s="112"/>
      <c r="BD218" s="90"/>
      <c r="BE218" s="90"/>
      <c r="BF218" s="90"/>
      <c r="BG218" s="90"/>
      <c r="BH218" s="90"/>
      <c r="BI218" s="90"/>
      <c r="BJ218" s="90"/>
      <c r="BK218" s="90"/>
      <c r="BL218" s="90"/>
      <c r="BM218" s="90"/>
      <c r="BN218" s="90"/>
      <c r="BO218" s="90"/>
      <c r="BP218" s="90"/>
      <c r="BQ218" s="90"/>
      <c r="BZ218" s="90"/>
      <c r="CA218" s="90"/>
      <c r="CB218" s="90"/>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c r="DK218" s="90"/>
      <c r="DL218" s="90"/>
      <c r="DM218" s="90"/>
    </row>
    <row r="219" spans="1:117" s="87" customFormat="1" ht="31.5" x14ac:dyDescent="0.25">
      <c r="A219" s="384"/>
      <c r="B219" s="387"/>
      <c r="C219" s="387"/>
      <c r="D219" s="390"/>
      <c r="E219" s="390"/>
      <c r="F219" s="431"/>
      <c r="G219" s="390"/>
      <c r="H219" s="132" t="s">
        <v>20</v>
      </c>
      <c r="I219" s="134">
        <v>1220</v>
      </c>
      <c r="J219" s="134">
        <v>0</v>
      </c>
      <c r="K219" s="405"/>
      <c r="L219" s="396"/>
      <c r="M219" s="396"/>
      <c r="N219" s="135"/>
      <c r="O219" s="136"/>
      <c r="P219" s="137"/>
      <c r="Q219" s="137"/>
      <c r="R219" s="137"/>
      <c r="S219" s="137"/>
      <c r="T219" s="137"/>
      <c r="U219" s="137"/>
      <c r="V219" s="137"/>
      <c r="W219" s="137"/>
      <c r="X219" s="137"/>
      <c r="Y219" s="137"/>
      <c r="Z219" s="137"/>
      <c r="AA219" s="137"/>
      <c r="AB219" s="137"/>
      <c r="AC219" s="137"/>
      <c r="AD219" s="137"/>
      <c r="AE219" s="137"/>
      <c r="AF219" s="137"/>
      <c r="AG219" s="137"/>
      <c r="AH219" s="136"/>
      <c r="AI219" s="137"/>
      <c r="AJ219" s="137"/>
      <c r="AK219" s="137"/>
      <c r="AL219" s="137"/>
      <c r="AM219" s="137"/>
      <c r="AN219" s="137"/>
      <c r="AO219" s="137"/>
      <c r="AP219" s="137"/>
      <c r="AQ219" s="137"/>
      <c r="AR219" s="137"/>
      <c r="AS219" s="137"/>
      <c r="AT219" s="137"/>
      <c r="AU219" s="137"/>
      <c r="AV219" s="137"/>
      <c r="AW219" s="137"/>
      <c r="AX219" s="137"/>
      <c r="AY219" s="137"/>
      <c r="AZ219" s="138"/>
      <c r="BA219" s="136"/>
      <c r="BB219" s="136"/>
      <c r="BC219" s="112"/>
      <c r="BD219" s="90"/>
      <c r="BE219" s="90"/>
      <c r="BF219" s="90"/>
      <c r="BG219" s="90"/>
      <c r="BH219" s="90"/>
      <c r="BI219" s="90"/>
      <c r="BJ219" s="90"/>
      <c r="BK219" s="90"/>
      <c r="BL219" s="90"/>
      <c r="BM219" s="90"/>
      <c r="BN219" s="90"/>
      <c r="BO219" s="90"/>
      <c r="BP219" s="90"/>
      <c r="BQ219" s="90"/>
      <c r="BZ219" s="90"/>
      <c r="CA219" s="90"/>
      <c r="CB219" s="90"/>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c r="DK219" s="90"/>
      <c r="DL219" s="90"/>
      <c r="DM219" s="90"/>
    </row>
    <row r="220" spans="1:117" s="87" customFormat="1" ht="15.75" customHeight="1" x14ac:dyDescent="0.25">
      <c r="A220" s="382" t="s">
        <v>213</v>
      </c>
      <c r="B220" s="385" t="s">
        <v>214</v>
      </c>
      <c r="C220" s="385" t="s">
        <v>348</v>
      </c>
      <c r="D220" s="388" t="s">
        <v>336</v>
      </c>
      <c r="E220" s="388">
        <v>31</v>
      </c>
      <c r="F220" s="429" t="s">
        <v>45</v>
      </c>
      <c r="G220" s="388" t="s">
        <v>74</v>
      </c>
      <c r="H220" s="132" t="s">
        <v>17</v>
      </c>
      <c r="I220" s="134">
        <f>I223</f>
        <v>2910</v>
      </c>
      <c r="J220" s="134">
        <f>J223</f>
        <v>0</v>
      </c>
      <c r="K220" s="403" t="s">
        <v>61</v>
      </c>
      <c r="L220" s="394" t="s">
        <v>354</v>
      </c>
      <c r="M220" s="394" t="s">
        <v>350</v>
      </c>
      <c r="N220" s="135"/>
      <c r="O220" s="136"/>
      <c r="P220" s="137"/>
      <c r="Q220" s="137"/>
      <c r="R220" s="137"/>
      <c r="S220" s="137"/>
      <c r="T220" s="137"/>
      <c r="U220" s="137"/>
      <c r="V220" s="137"/>
      <c r="W220" s="137"/>
      <c r="X220" s="137"/>
      <c r="Y220" s="137"/>
      <c r="Z220" s="137"/>
      <c r="AA220" s="137"/>
      <c r="AB220" s="137"/>
      <c r="AC220" s="137"/>
      <c r="AD220" s="137"/>
      <c r="AE220" s="137"/>
      <c r="AF220" s="137"/>
      <c r="AG220" s="137"/>
      <c r="AH220" s="136"/>
      <c r="AI220" s="137"/>
      <c r="AJ220" s="137"/>
      <c r="AK220" s="137"/>
      <c r="AL220" s="137"/>
      <c r="AM220" s="137"/>
      <c r="AN220" s="137"/>
      <c r="AO220" s="137"/>
      <c r="AP220" s="137"/>
      <c r="AQ220" s="137"/>
      <c r="AR220" s="137"/>
      <c r="AS220" s="137"/>
      <c r="AT220" s="137"/>
      <c r="AU220" s="137"/>
      <c r="AV220" s="137"/>
      <c r="AW220" s="137"/>
      <c r="AX220" s="137"/>
      <c r="AY220" s="137"/>
      <c r="AZ220" s="138"/>
      <c r="BA220" s="136"/>
      <c r="BB220" s="136"/>
      <c r="BC220" s="112"/>
      <c r="BD220" s="90"/>
      <c r="BE220" s="90"/>
      <c r="BF220" s="90"/>
      <c r="BG220" s="90"/>
      <c r="BH220" s="90"/>
      <c r="BI220" s="90"/>
      <c r="BJ220" s="90"/>
      <c r="BK220" s="90"/>
      <c r="BL220" s="90"/>
      <c r="BM220" s="90"/>
      <c r="BN220" s="90"/>
      <c r="BO220" s="90"/>
      <c r="BP220" s="90"/>
      <c r="BQ220" s="90"/>
      <c r="BZ220" s="90"/>
      <c r="CA220" s="90"/>
      <c r="CB220" s="90"/>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0"/>
      <c r="DI220" s="90"/>
      <c r="DJ220" s="90"/>
      <c r="DK220" s="90"/>
      <c r="DL220" s="90"/>
      <c r="DM220" s="90"/>
    </row>
    <row r="221" spans="1:117" s="87" customFormat="1" ht="15.75" x14ac:dyDescent="0.25">
      <c r="A221" s="383"/>
      <c r="B221" s="386"/>
      <c r="C221" s="386"/>
      <c r="D221" s="389"/>
      <c r="E221" s="389"/>
      <c r="F221" s="430"/>
      <c r="G221" s="389"/>
      <c r="H221" s="132" t="s">
        <v>18</v>
      </c>
      <c r="I221" s="133">
        <v>0</v>
      </c>
      <c r="J221" s="133">
        <v>0</v>
      </c>
      <c r="K221" s="404"/>
      <c r="L221" s="395"/>
      <c r="M221" s="395"/>
      <c r="N221" s="135"/>
      <c r="O221" s="136"/>
      <c r="P221" s="137"/>
      <c r="Q221" s="137"/>
      <c r="R221" s="137"/>
      <c r="S221" s="137"/>
      <c r="T221" s="137"/>
      <c r="U221" s="137"/>
      <c r="V221" s="137"/>
      <c r="W221" s="137"/>
      <c r="X221" s="137"/>
      <c r="Y221" s="137"/>
      <c r="Z221" s="137"/>
      <c r="AA221" s="137"/>
      <c r="AB221" s="137"/>
      <c r="AC221" s="137"/>
      <c r="AD221" s="137"/>
      <c r="AE221" s="137"/>
      <c r="AF221" s="137"/>
      <c r="AG221" s="137"/>
      <c r="AH221" s="136"/>
      <c r="AI221" s="137"/>
      <c r="AJ221" s="137"/>
      <c r="AK221" s="137"/>
      <c r="AL221" s="137"/>
      <c r="AM221" s="137"/>
      <c r="AN221" s="137"/>
      <c r="AO221" s="137"/>
      <c r="AP221" s="137"/>
      <c r="AQ221" s="137"/>
      <c r="AR221" s="137"/>
      <c r="AS221" s="137"/>
      <c r="AT221" s="137"/>
      <c r="AU221" s="137"/>
      <c r="AV221" s="137"/>
      <c r="AW221" s="137"/>
      <c r="AX221" s="137"/>
      <c r="AY221" s="137"/>
      <c r="AZ221" s="138"/>
      <c r="BA221" s="136"/>
      <c r="BB221" s="136"/>
      <c r="BC221" s="112"/>
      <c r="BD221" s="90"/>
      <c r="BE221" s="90"/>
      <c r="BF221" s="90"/>
      <c r="BG221" s="90"/>
      <c r="BH221" s="90"/>
      <c r="BI221" s="90"/>
      <c r="BJ221" s="90"/>
      <c r="BK221" s="90"/>
      <c r="BL221" s="90"/>
      <c r="BM221" s="90"/>
      <c r="BN221" s="90"/>
      <c r="BO221" s="90"/>
      <c r="BP221" s="90"/>
      <c r="BQ221" s="90"/>
      <c r="BZ221" s="90"/>
      <c r="CA221" s="90"/>
      <c r="CB221" s="90"/>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c r="DK221" s="90"/>
      <c r="DL221" s="90"/>
      <c r="DM221" s="90"/>
    </row>
    <row r="222" spans="1:117" s="87" customFormat="1" ht="15.75" x14ac:dyDescent="0.25">
      <c r="A222" s="383"/>
      <c r="B222" s="386"/>
      <c r="C222" s="386"/>
      <c r="D222" s="389"/>
      <c r="E222" s="389"/>
      <c r="F222" s="430"/>
      <c r="G222" s="389"/>
      <c r="H222" s="132" t="s">
        <v>19</v>
      </c>
      <c r="I222" s="133">
        <v>0</v>
      </c>
      <c r="J222" s="133">
        <v>0</v>
      </c>
      <c r="K222" s="404"/>
      <c r="L222" s="395"/>
      <c r="M222" s="395"/>
      <c r="N222" s="135"/>
      <c r="O222" s="136"/>
      <c r="P222" s="137"/>
      <c r="Q222" s="137"/>
      <c r="R222" s="137"/>
      <c r="S222" s="137"/>
      <c r="T222" s="137"/>
      <c r="U222" s="137"/>
      <c r="V222" s="137"/>
      <c r="W222" s="137"/>
      <c r="X222" s="137"/>
      <c r="Y222" s="137"/>
      <c r="Z222" s="137"/>
      <c r="AA222" s="137"/>
      <c r="AB222" s="137"/>
      <c r="AC222" s="137"/>
      <c r="AD222" s="137"/>
      <c r="AE222" s="137"/>
      <c r="AF222" s="137"/>
      <c r="AG222" s="137"/>
      <c r="AH222" s="136"/>
      <c r="AI222" s="137"/>
      <c r="AJ222" s="137"/>
      <c r="AK222" s="137"/>
      <c r="AL222" s="137"/>
      <c r="AM222" s="137"/>
      <c r="AN222" s="137"/>
      <c r="AO222" s="137"/>
      <c r="AP222" s="137"/>
      <c r="AQ222" s="137"/>
      <c r="AR222" s="137"/>
      <c r="AS222" s="137"/>
      <c r="AT222" s="137"/>
      <c r="AU222" s="137"/>
      <c r="AV222" s="137"/>
      <c r="AW222" s="137"/>
      <c r="AX222" s="137"/>
      <c r="AY222" s="137"/>
      <c r="AZ222" s="138"/>
      <c r="BA222" s="136"/>
      <c r="BB222" s="136"/>
      <c r="BC222" s="112"/>
      <c r="BD222" s="90"/>
      <c r="BE222" s="90"/>
      <c r="BF222" s="90"/>
      <c r="BG222" s="90"/>
      <c r="BH222" s="90"/>
      <c r="BI222" s="90"/>
      <c r="BJ222" s="90"/>
      <c r="BK222" s="90"/>
      <c r="BL222" s="90"/>
      <c r="BM222" s="90"/>
      <c r="BN222" s="90"/>
      <c r="BO222" s="90"/>
      <c r="BP222" s="90"/>
      <c r="BQ222" s="90"/>
      <c r="BZ222" s="90"/>
      <c r="CA222" s="90"/>
      <c r="CB222" s="90"/>
      <c r="CC222" s="90"/>
      <c r="CD222" s="90"/>
      <c r="CE222" s="90"/>
      <c r="CF222" s="90"/>
      <c r="CG222" s="90"/>
      <c r="CH222" s="90"/>
      <c r="CI222" s="90"/>
      <c r="CJ222" s="90"/>
      <c r="CK222" s="90"/>
      <c r="CL222" s="90"/>
      <c r="CM222" s="90"/>
      <c r="CN222" s="90"/>
      <c r="CO222" s="90"/>
      <c r="CP222" s="90"/>
      <c r="CQ222" s="90"/>
      <c r="CR222" s="90"/>
      <c r="CS222" s="90"/>
      <c r="CT222" s="90"/>
      <c r="CU222" s="90"/>
      <c r="CV222" s="90"/>
      <c r="CW222" s="90"/>
      <c r="CX222" s="90"/>
      <c r="CY222" s="90"/>
      <c r="CZ222" s="90"/>
      <c r="DA222" s="90"/>
      <c r="DB222" s="90"/>
      <c r="DC222" s="90"/>
      <c r="DD222" s="90"/>
      <c r="DE222" s="90"/>
      <c r="DF222" s="90"/>
      <c r="DG222" s="90"/>
      <c r="DH222" s="90"/>
      <c r="DI222" s="90"/>
      <c r="DJ222" s="90"/>
      <c r="DK222" s="90"/>
      <c r="DL222" s="90"/>
      <c r="DM222" s="90"/>
    </row>
    <row r="223" spans="1:117" s="87" customFormat="1" ht="31.5" x14ac:dyDescent="0.25">
      <c r="A223" s="384"/>
      <c r="B223" s="387"/>
      <c r="C223" s="387"/>
      <c r="D223" s="390"/>
      <c r="E223" s="390"/>
      <c r="F223" s="431"/>
      <c r="G223" s="390"/>
      <c r="H223" s="132" t="s">
        <v>20</v>
      </c>
      <c r="I223" s="134">
        <v>2910</v>
      </c>
      <c r="J223" s="134">
        <v>0</v>
      </c>
      <c r="K223" s="405"/>
      <c r="L223" s="396"/>
      <c r="M223" s="396"/>
      <c r="N223" s="135"/>
      <c r="O223" s="136"/>
      <c r="P223" s="137"/>
      <c r="Q223" s="137"/>
      <c r="R223" s="137"/>
      <c r="S223" s="137"/>
      <c r="T223" s="137"/>
      <c r="U223" s="137"/>
      <c r="V223" s="137"/>
      <c r="W223" s="137"/>
      <c r="X223" s="137"/>
      <c r="Y223" s="137"/>
      <c r="Z223" s="137"/>
      <c r="AA223" s="137"/>
      <c r="AB223" s="137"/>
      <c r="AC223" s="137"/>
      <c r="AD223" s="137"/>
      <c r="AE223" s="137"/>
      <c r="AF223" s="137"/>
      <c r="AG223" s="137"/>
      <c r="AH223" s="136"/>
      <c r="AI223" s="137"/>
      <c r="AJ223" s="137"/>
      <c r="AK223" s="137"/>
      <c r="AL223" s="137"/>
      <c r="AM223" s="137"/>
      <c r="AN223" s="137"/>
      <c r="AO223" s="137"/>
      <c r="AP223" s="137"/>
      <c r="AQ223" s="137"/>
      <c r="AR223" s="137"/>
      <c r="AS223" s="137"/>
      <c r="AT223" s="137"/>
      <c r="AU223" s="137"/>
      <c r="AV223" s="137"/>
      <c r="AW223" s="137"/>
      <c r="AX223" s="137"/>
      <c r="AY223" s="137"/>
      <c r="AZ223" s="138"/>
      <c r="BA223" s="136"/>
      <c r="BB223" s="136"/>
      <c r="BC223" s="112"/>
      <c r="BD223" s="90"/>
      <c r="BE223" s="90"/>
      <c r="BF223" s="90"/>
      <c r="BG223" s="90"/>
      <c r="BH223" s="90"/>
      <c r="BI223" s="90"/>
      <c r="BJ223" s="90"/>
      <c r="BK223" s="90"/>
      <c r="BL223" s="90"/>
      <c r="BM223" s="90"/>
      <c r="BN223" s="90"/>
      <c r="BO223" s="90"/>
      <c r="BP223" s="90"/>
      <c r="BQ223" s="90"/>
      <c r="BZ223" s="90"/>
      <c r="CA223" s="90"/>
      <c r="CB223" s="90"/>
      <c r="CC223" s="90"/>
      <c r="CD223" s="90"/>
      <c r="CE223" s="90"/>
      <c r="CF223" s="90"/>
      <c r="CG223" s="90"/>
      <c r="CH223" s="90"/>
      <c r="CI223" s="90"/>
      <c r="CJ223" s="90"/>
      <c r="CK223" s="90"/>
      <c r="CL223" s="90"/>
      <c r="CM223" s="90"/>
      <c r="CN223" s="90"/>
      <c r="CO223" s="90"/>
      <c r="CP223" s="90"/>
      <c r="CQ223" s="90"/>
      <c r="CR223" s="90"/>
      <c r="CS223" s="90"/>
      <c r="CT223" s="90"/>
      <c r="CU223" s="90"/>
      <c r="CV223" s="90"/>
      <c r="CW223" s="90"/>
      <c r="CX223" s="90"/>
      <c r="CY223" s="90"/>
      <c r="CZ223" s="90"/>
      <c r="DA223" s="90"/>
      <c r="DB223" s="90"/>
      <c r="DC223" s="90"/>
      <c r="DD223" s="90"/>
      <c r="DE223" s="90"/>
      <c r="DF223" s="90"/>
      <c r="DG223" s="90"/>
      <c r="DH223" s="90"/>
      <c r="DI223" s="90"/>
      <c r="DJ223" s="90"/>
      <c r="DK223" s="90"/>
      <c r="DL223" s="90"/>
      <c r="DM223" s="90"/>
    </row>
    <row r="224" spans="1:117" s="87" customFormat="1" ht="15.75" customHeight="1" x14ac:dyDescent="0.25">
      <c r="A224" s="382" t="s">
        <v>215</v>
      </c>
      <c r="B224" s="385" t="s">
        <v>216</v>
      </c>
      <c r="C224" s="385" t="s">
        <v>348</v>
      </c>
      <c r="D224" s="388" t="s">
        <v>336</v>
      </c>
      <c r="E224" s="388">
        <v>57</v>
      </c>
      <c r="F224" s="429" t="s">
        <v>45</v>
      </c>
      <c r="G224" s="388" t="s">
        <v>74</v>
      </c>
      <c r="H224" s="132" t="s">
        <v>17</v>
      </c>
      <c r="I224" s="134">
        <f>I227</f>
        <v>3620</v>
      </c>
      <c r="J224" s="134">
        <f>J227</f>
        <v>0</v>
      </c>
      <c r="K224" s="403" t="s">
        <v>61</v>
      </c>
      <c r="L224" s="394" t="s">
        <v>259</v>
      </c>
      <c r="M224" s="394" t="s">
        <v>350</v>
      </c>
      <c r="N224" s="135"/>
      <c r="O224" s="136"/>
      <c r="P224" s="137"/>
      <c r="Q224" s="137"/>
      <c r="R224" s="137"/>
      <c r="S224" s="137"/>
      <c r="T224" s="137"/>
      <c r="U224" s="137"/>
      <c r="V224" s="137"/>
      <c r="W224" s="137"/>
      <c r="X224" s="137"/>
      <c r="Y224" s="137"/>
      <c r="Z224" s="137"/>
      <c r="AA224" s="137"/>
      <c r="AB224" s="137"/>
      <c r="AC224" s="137"/>
      <c r="AD224" s="137"/>
      <c r="AE224" s="137"/>
      <c r="AF224" s="137"/>
      <c r="AG224" s="137"/>
      <c r="AH224" s="136"/>
      <c r="AI224" s="137"/>
      <c r="AJ224" s="137"/>
      <c r="AK224" s="137"/>
      <c r="AL224" s="137"/>
      <c r="AM224" s="137"/>
      <c r="AN224" s="137"/>
      <c r="AO224" s="137"/>
      <c r="AP224" s="137"/>
      <c r="AQ224" s="137"/>
      <c r="AR224" s="137"/>
      <c r="AS224" s="137"/>
      <c r="AT224" s="137"/>
      <c r="AU224" s="137"/>
      <c r="AV224" s="137"/>
      <c r="AW224" s="137"/>
      <c r="AX224" s="137"/>
      <c r="AY224" s="137"/>
      <c r="AZ224" s="138"/>
      <c r="BA224" s="136"/>
      <c r="BB224" s="136"/>
      <c r="BC224" s="112"/>
      <c r="BD224" s="90"/>
      <c r="BE224" s="90"/>
      <c r="BF224" s="90"/>
      <c r="BG224" s="90"/>
      <c r="BH224" s="90"/>
      <c r="BI224" s="90"/>
      <c r="BJ224" s="90"/>
      <c r="BK224" s="90"/>
      <c r="BL224" s="90"/>
      <c r="BM224" s="90"/>
      <c r="BN224" s="90"/>
      <c r="BO224" s="90"/>
      <c r="BP224" s="90"/>
      <c r="BQ224" s="90"/>
      <c r="BZ224" s="90"/>
      <c r="CA224" s="90"/>
      <c r="CB224" s="90"/>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90"/>
      <c r="DJ224" s="90"/>
      <c r="DK224" s="90"/>
      <c r="DL224" s="90"/>
      <c r="DM224" s="90"/>
    </row>
    <row r="225" spans="1:151" s="87" customFormat="1" ht="15.75" x14ac:dyDescent="0.25">
      <c r="A225" s="383"/>
      <c r="B225" s="386"/>
      <c r="C225" s="386"/>
      <c r="D225" s="389"/>
      <c r="E225" s="389"/>
      <c r="F225" s="430"/>
      <c r="G225" s="389"/>
      <c r="H225" s="132" t="s">
        <v>18</v>
      </c>
      <c r="I225" s="133">
        <v>0</v>
      </c>
      <c r="J225" s="133">
        <v>0</v>
      </c>
      <c r="K225" s="404"/>
      <c r="L225" s="395"/>
      <c r="M225" s="395"/>
      <c r="N225" s="135"/>
      <c r="O225" s="136"/>
      <c r="P225" s="137"/>
      <c r="Q225" s="137"/>
      <c r="R225" s="137"/>
      <c r="S225" s="137"/>
      <c r="T225" s="137"/>
      <c r="U225" s="137"/>
      <c r="V225" s="137"/>
      <c r="W225" s="137"/>
      <c r="X225" s="137"/>
      <c r="Y225" s="137"/>
      <c r="Z225" s="137"/>
      <c r="AA225" s="137"/>
      <c r="AB225" s="137"/>
      <c r="AC225" s="137"/>
      <c r="AD225" s="137"/>
      <c r="AE225" s="137"/>
      <c r="AF225" s="137"/>
      <c r="AG225" s="137"/>
      <c r="AH225" s="136"/>
      <c r="AI225" s="137"/>
      <c r="AJ225" s="137"/>
      <c r="AK225" s="137"/>
      <c r="AL225" s="137"/>
      <c r="AM225" s="137"/>
      <c r="AN225" s="137"/>
      <c r="AO225" s="137"/>
      <c r="AP225" s="137"/>
      <c r="AQ225" s="137"/>
      <c r="AR225" s="137"/>
      <c r="AS225" s="137"/>
      <c r="AT225" s="137"/>
      <c r="AU225" s="137"/>
      <c r="AV225" s="137"/>
      <c r="AW225" s="137"/>
      <c r="AX225" s="137"/>
      <c r="AY225" s="137"/>
      <c r="AZ225" s="138"/>
      <c r="BA225" s="136"/>
      <c r="BB225" s="136"/>
      <c r="BC225" s="112"/>
      <c r="BD225" s="90"/>
      <c r="BE225" s="90"/>
      <c r="BF225" s="90"/>
      <c r="BG225" s="90"/>
      <c r="BH225" s="90"/>
      <c r="BI225" s="90"/>
      <c r="BJ225" s="90"/>
      <c r="BK225" s="90"/>
      <c r="BL225" s="90"/>
      <c r="BM225" s="90"/>
      <c r="BN225" s="90"/>
      <c r="BO225" s="90"/>
      <c r="BP225" s="90"/>
      <c r="BQ225" s="90"/>
      <c r="BZ225" s="90"/>
      <c r="CA225" s="90"/>
      <c r="CB225" s="90"/>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0"/>
      <c r="DI225" s="90"/>
      <c r="DJ225" s="90"/>
      <c r="DK225" s="90"/>
      <c r="DL225" s="90"/>
      <c r="DM225" s="90"/>
    </row>
    <row r="226" spans="1:151" s="87" customFormat="1" ht="15.75" x14ac:dyDescent="0.25">
      <c r="A226" s="383"/>
      <c r="B226" s="386"/>
      <c r="C226" s="386"/>
      <c r="D226" s="389"/>
      <c r="E226" s="389"/>
      <c r="F226" s="430"/>
      <c r="G226" s="389"/>
      <c r="H226" s="132" t="s">
        <v>19</v>
      </c>
      <c r="I226" s="133">
        <v>0</v>
      </c>
      <c r="J226" s="133">
        <v>0</v>
      </c>
      <c r="K226" s="404"/>
      <c r="L226" s="395"/>
      <c r="M226" s="395"/>
      <c r="N226" s="135"/>
      <c r="O226" s="136"/>
      <c r="P226" s="137"/>
      <c r="Q226" s="137"/>
      <c r="R226" s="137"/>
      <c r="S226" s="137"/>
      <c r="T226" s="137"/>
      <c r="U226" s="137"/>
      <c r="V226" s="137"/>
      <c r="W226" s="137"/>
      <c r="X226" s="137"/>
      <c r="Y226" s="137"/>
      <c r="Z226" s="137"/>
      <c r="AA226" s="137"/>
      <c r="AB226" s="137"/>
      <c r="AC226" s="137"/>
      <c r="AD226" s="137"/>
      <c r="AE226" s="137"/>
      <c r="AF226" s="137"/>
      <c r="AG226" s="137"/>
      <c r="AH226" s="136"/>
      <c r="AI226" s="137"/>
      <c r="AJ226" s="137"/>
      <c r="AK226" s="137"/>
      <c r="AL226" s="137"/>
      <c r="AM226" s="137"/>
      <c r="AN226" s="137"/>
      <c r="AO226" s="137"/>
      <c r="AP226" s="137"/>
      <c r="AQ226" s="137"/>
      <c r="AR226" s="137"/>
      <c r="AS226" s="137"/>
      <c r="AT226" s="137"/>
      <c r="AU226" s="137"/>
      <c r="AV226" s="137"/>
      <c r="AW226" s="137"/>
      <c r="AX226" s="137"/>
      <c r="AY226" s="137"/>
      <c r="AZ226" s="138"/>
      <c r="BA226" s="136"/>
      <c r="BB226" s="136"/>
      <c r="BC226" s="112"/>
      <c r="BD226" s="90"/>
      <c r="BE226" s="90"/>
      <c r="BF226" s="90"/>
      <c r="BG226" s="90"/>
      <c r="BH226" s="90"/>
      <c r="BI226" s="90"/>
      <c r="BJ226" s="90"/>
      <c r="BK226" s="90"/>
      <c r="BL226" s="90"/>
      <c r="BM226" s="90"/>
      <c r="BN226" s="90"/>
      <c r="BO226" s="90"/>
      <c r="BP226" s="90"/>
      <c r="BQ226" s="90"/>
      <c r="BZ226" s="90"/>
      <c r="CA226" s="90"/>
      <c r="CB226" s="90"/>
      <c r="CC226" s="90"/>
      <c r="CD226" s="90"/>
      <c r="CE226" s="90"/>
      <c r="CF226" s="90"/>
      <c r="CG226" s="90"/>
      <c r="CH226" s="90"/>
      <c r="CI226" s="90"/>
      <c r="CJ226" s="90"/>
      <c r="CK226" s="90"/>
      <c r="CL226" s="90"/>
      <c r="CM226" s="90"/>
      <c r="CN226" s="90"/>
      <c r="CO226" s="90"/>
      <c r="CP226" s="90"/>
      <c r="CQ226" s="90"/>
      <c r="CR226" s="90"/>
      <c r="CS226" s="90"/>
      <c r="CT226" s="90"/>
      <c r="CU226" s="90"/>
      <c r="CV226" s="90"/>
      <c r="CW226" s="90"/>
      <c r="CX226" s="90"/>
      <c r="CY226" s="90"/>
      <c r="CZ226" s="90"/>
      <c r="DA226" s="90"/>
      <c r="DB226" s="90"/>
      <c r="DC226" s="90"/>
      <c r="DD226" s="90"/>
      <c r="DE226" s="90"/>
      <c r="DF226" s="90"/>
      <c r="DG226" s="90"/>
      <c r="DH226" s="90"/>
      <c r="DI226" s="90"/>
      <c r="DJ226" s="90"/>
      <c r="DK226" s="90"/>
      <c r="DL226" s="90"/>
      <c r="DM226" s="90"/>
    </row>
    <row r="227" spans="1:151" s="87" customFormat="1" ht="31.5" x14ac:dyDescent="0.25">
      <c r="A227" s="384"/>
      <c r="B227" s="387"/>
      <c r="C227" s="387"/>
      <c r="D227" s="390"/>
      <c r="E227" s="390"/>
      <c r="F227" s="431"/>
      <c r="G227" s="390"/>
      <c r="H227" s="132" t="s">
        <v>20</v>
      </c>
      <c r="I227" s="134">
        <v>3620</v>
      </c>
      <c r="J227" s="134">
        <v>0</v>
      </c>
      <c r="K227" s="405"/>
      <c r="L227" s="396"/>
      <c r="M227" s="396"/>
      <c r="N227" s="135"/>
      <c r="O227" s="136"/>
      <c r="P227" s="137"/>
      <c r="Q227" s="137"/>
      <c r="R227" s="137"/>
      <c r="S227" s="137"/>
      <c r="T227" s="137"/>
      <c r="U227" s="137"/>
      <c r="V227" s="137"/>
      <c r="W227" s="137"/>
      <c r="X227" s="137"/>
      <c r="Y227" s="137"/>
      <c r="Z227" s="137"/>
      <c r="AA227" s="137"/>
      <c r="AB227" s="137"/>
      <c r="AC227" s="137"/>
      <c r="AD227" s="137"/>
      <c r="AE227" s="137"/>
      <c r="AF227" s="137"/>
      <c r="AG227" s="137"/>
      <c r="AH227" s="136"/>
      <c r="AI227" s="137"/>
      <c r="AJ227" s="137"/>
      <c r="AK227" s="137"/>
      <c r="AL227" s="137"/>
      <c r="AM227" s="137"/>
      <c r="AN227" s="137"/>
      <c r="AO227" s="137"/>
      <c r="AP227" s="137"/>
      <c r="AQ227" s="137"/>
      <c r="AR227" s="137"/>
      <c r="AS227" s="137"/>
      <c r="AT227" s="137"/>
      <c r="AU227" s="137"/>
      <c r="AV227" s="137"/>
      <c r="AW227" s="137"/>
      <c r="AX227" s="137"/>
      <c r="AY227" s="137"/>
      <c r="AZ227" s="138"/>
      <c r="BA227" s="136"/>
      <c r="BB227" s="136"/>
      <c r="BC227" s="112"/>
      <c r="BD227" s="90"/>
      <c r="BE227" s="90"/>
      <c r="BF227" s="90"/>
      <c r="BG227" s="90"/>
      <c r="BH227" s="90"/>
      <c r="BI227" s="90"/>
      <c r="BJ227" s="90"/>
      <c r="BK227" s="90"/>
      <c r="BL227" s="90"/>
      <c r="BM227" s="90"/>
      <c r="BN227" s="90"/>
      <c r="BO227" s="90"/>
      <c r="BP227" s="90"/>
      <c r="BQ227" s="90"/>
      <c r="BZ227" s="90"/>
      <c r="CA227" s="90"/>
      <c r="CB227" s="90"/>
      <c r="CC227" s="90"/>
      <c r="CD227" s="90"/>
      <c r="CE227" s="90"/>
      <c r="CF227" s="90"/>
      <c r="CG227" s="90"/>
      <c r="CH227" s="90"/>
      <c r="CI227" s="90"/>
      <c r="CJ227" s="90"/>
      <c r="CK227" s="90"/>
      <c r="CL227" s="90"/>
      <c r="CM227" s="90"/>
      <c r="CN227" s="90"/>
      <c r="CO227" s="90"/>
      <c r="CP227" s="90"/>
      <c r="CQ227" s="90"/>
      <c r="CR227" s="90"/>
      <c r="CS227" s="90"/>
      <c r="CT227" s="90"/>
      <c r="CU227" s="90"/>
      <c r="CV227" s="90"/>
      <c r="CW227" s="90"/>
      <c r="CX227" s="90"/>
      <c r="CY227" s="90"/>
      <c r="CZ227" s="90"/>
      <c r="DA227" s="90"/>
      <c r="DB227" s="90"/>
      <c r="DC227" s="90"/>
      <c r="DD227" s="90"/>
      <c r="DE227" s="90"/>
      <c r="DF227" s="90"/>
      <c r="DG227" s="90"/>
      <c r="DH227" s="90"/>
      <c r="DI227" s="90"/>
      <c r="DJ227" s="90"/>
      <c r="DK227" s="90"/>
      <c r="DL227" s="90"/>
      <c r="DM227" s="90"/>
    </row>
    <row r="228" spans="1:151" s="87" customFormat="1" ht="15.75" customHeight="1" x14ac:dyDescent="0.25">
      <c r="A228" s="382" t="s">
        <v>217</v>
      </c>
      <c r="B228" s="385" t="s">
        <v>218</v>
      </c>
      <c r="C228" s="385" t="s">
        <v>348</v>
      </c>
      <c r="D228" s="388" t="s">
        <v>336</v>
      </c>
      <c r="E228" s="388">
        <v>37</v>
      </c>
      <c r="F228" s="429" t="s">
        <v>45</v>
      </c>
      <c r="G228" s="388" t="s">
        <v>74</v>
      </c>
      <c r="H228" s="132" t="s">
        <v>17</v>
      </c>
      <c r="I228" s="134">
        <f>I231</f>
        <v>4040</v>
      </c>
      <c r="J228" s="134">
        <f>J231</f>
        <v>0</v>
      </c>
      <c r="K228" s="403" t="s">
        <v>61</v>
      </c>
      <c r="L228" s="394" t="s">
        <v>355</v>
      </c>
      <c r="M228" s="394" t="s">
        <v>350</v>
      </c>
      <c r="N228" s="135"/>
      <c r="O228" s="136"/>
      <c r="P228" s="137"/>
      <c r="Q228" s="137"/>
      <c r="R228" s="137"/>
      <c r="S228" s="137"/>
      <c r="T228" s="137"/>
      <c r="U228" s="137"/>
      <c r="V228" s="137"/>
      <c r="W228" s="137"/>
      <c r="X228" s="137"/>
      <c r="Y228" s="137"/>
      <c r="Z228" s="137"/>
      <c r="AA228" s="137"/>
      <c r="AB228" s="137"/>
      <c r="AC228" s="137"/>
      <c r="AD228" s="137"/>
      <c r="AE228" s="137"/>
      <c r="AF228" s="137"/>
      <c r="AG228" s="137"/>
      <c r="AH228" s="136"/>
      <c r="AI228" s="137"/>
      <c r="AJ228" s="137"/>
      <c r="AK228" s="137"/>
      <c r="AL228" s="137"/>
      <c r="AM228" s="137"/>
      <c r="AN228" s="137"/>
      <c r="AO228" s="137"/>
      <c r="AP228" s="137"/>
      <c r="AQ228" s="137"/>
      <c r="AR228" s="137"/>
      <c r="AS228" s="137"/>
      <c r="AT228" s="137"/>
      <c r="AU228" s="137"/>
      <c r="AV228" s="137"/>
      <c r="AW228" s="137"/>
      <c r="AX228" s="137"/>
      <c r="AY228" s="137"/>
      <c r="AZ228" s="138"/>
      <c r="BA228" s="136"/>
      <c r="BB228" s="136"/>
      <c r="BC228" s="112"/>
      <c r="BD228" s="90"/>
      <c r="BE228" s="90"/>
      <c r="BF228" s="90"/>
      <c r="BG228" s="90"/>
      <c r="BH228" s="90"/>
      <c r="BI228" s="90"/>
      <c r="BJ228" s="90"/>
      <c r="BK228" s="90"/>
      <c r="BL228" s="90"/>
      <c r="BM228" s="90"/>
      <c r="BN228" s="90"/>
      <c r="BO228" s="90"/>
      <c r="BP228" s="90"/>
      <c r="BQ228" s="90"/>
      <c r="BZ228" s="90"/>
      <c r="CA228" s="90"/>
      <c r="CB228" s="90"/>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0"/>
      <c r="DI228" s="90"/>
      <c r="DJ228" s="90"/>
      <c r="DK228" s="90"/>
      <c r="DL228" s="90"/>
      <c r="DM228" s="90"/>
    </row>
    <row r="229" spans="1:151" s="87" customFormat="1" ht="15.75" x14ac:dyDescent="0.25">
      <c r="A229" s="383"/>
      <c r="B229" s="386"/>
      <c r="C229" s="386"/>
      <c r="D229" s="389"/>
      <c r="E229" s="389"/>
      <c r="F229" s="430"/>
      <c r="G229" s="389"/>
      <c r="H229" s="132" t="s">
        <v>18</v>
      </c>
      <c r="I229" s="133">
        <v>0</v>
      </c>
      <c r="J229" s="133">
        <v>0</v>
      </c>
      <c r="K229" s="404"/>
      <c r="L229" s="395"/>
      <c r="M229" s="395"/>
      <c r="N229" s="135"/>
      <c r="O229" s="136"/>
      <c r="P229" s="137"/>
      <c r="Q229" s="137"/>
      <c r="R229" s="137"/>
      <c r="S229" s="137"/>
      <c r="T229" s="137"/>
      <c r="U229" s="137"/>
      <c r="V229" s="137"/>
      <c r="W229" s="137"/>
      <c r="X229" s="137"/>
      <c r="Y229" s="137"/>
      <c r="Z229" s="137"/>
      <c r="AA229" s="137"/>
      <c r="AB229" s="137"/>
      <c r="AC229" s="137"/>
      <c r="AD229" s="137"/>
      <c r="AE229" s="137"/>
      <c r="AF229" s="137"/>
      <c r="AG229" s="137"/>
      <c r="AH229" s="136"/>
      <c r="AI229" s="137"/>
      <c r="AJ229" s="137"/>
      <c r="AK229" s="137"/>
      <c r="AL229" s="137"/>
      <c r="AM229" s="137"/>
      <c r="AN229" s="137"/>
      <c r="AO229" s="137"/>
      <c r="AP229" s="137"/>
      <c r="AQ229" s="137"/>
      <c r="AR229" s="137"/>
      <c r="AS229" s="137"/>
      <c r="AT229" s="137"/>
      <c r="AU229" s="137"/>
      <c r="AV229" s="137"/>
      <c r="AW229" s="137"/>
      <c r="AX229" s="137"/>
      <c r="AY229" s="137"/>
      <c r="AZ229" s="138"/>
      <c r="BA229" s="136"/>
      <c r="BB229" s="136"/>
      <c r="BC229" s="112"/>
      <c r="BD229" s="90"/>
      <c r="BE229" s="90"/>
      <c r="BF229" s="90"/>
      <c r="BG229" s="90"/>
      <c r="BH229" s="90"/>
      <c r="BI229" s="90"/>
      <c r="BJ229" s="90"/>
      <c r="BK229" s="90"/>
      <c r="BL229" s="90"/>
      <c r="BM229" s="90"/>
      <c r="BN229" s="90"/>
      <c r="BO229" s="90"/>
      <c r="BP229" s="90"/>
      <c r="BQ229" s="90"/>
      <c r="BZ229" s="90"/>
      <c r="CA229" s="90"/>
      <c r="CB229" s="90"/>
      <c r="CC229" s="90"/>
      <c r="CD229" s="90"/>
      <c r="CE229" s="90"/>
      <c r="CF229" s="90"/>
      <c r="CG229" s="90"/>
      <c r="CH229" s="90"/>
      <c r="CI229" s="90"/>
      <c r="CJ229" s="90"/>
      <c r="CK229" s="90"/>
      <c r="CL229" s="90"/>
      <c r="CM229" s="90"/>
      <c r="CN229" s="90"/>
      <c r="CO229" s="90"/>
      <c r="CP229" s="90"/>
      <c r="CQ229" s="90"/>
      <c r="CR229" s="90"/>
      <c r="CS229" s="90"/>
      <c r="CT229" s="90"/>
      <c r="CU229" s="90"/>
      <c r="CV229" s="90"/>
      <c r="CW229" s="90"/>
      <c r="CX229" s="90"/>
      <c r="CY229" s="90"/>
      <c r="CZ229" s="90"/>
      <c r="DA229" s="90"/>
      <c r="DB229" s="90"/>
      <c r="DC229" s="90"/>
      <c r="DD229" s="90"/>
      <c r="DE229" s="90"/>
      <c r="DF229" s="90"/>
      <c r="DG229" s="90"/>
      <c r="DH229" s="90"/>
      <c r="DI229" s="90"/>
      <c r="DJ229" s="90"/>
      <c r="DK229" s="90"/>
      <c r="DL229" s="90"/>
      <c r="DM229" s="90"/>
    </row>
    <row r="230" spans="1:151" s="87" customFormat="1" ht="15.75" x14ac:dyDescent="0.25">
      <c r="A230" s="383"/>
      <c r="B230" s="386"/>
      <c r="C230" s="386"/>
      <c r="D230" s="389"/>
      <c r="E230" s="389"/>
      <c r="F230" s="430"/>
      <c r="G230" s="389"/>
      <c r="H230" s="132" t="s">
        <v>19</v>
      </c>
      <c r="I230" s="133">
        <v>0</v>
      </c>
      <c r="J230" s="133">
        <v>0</v>
      </c>
      <c r="K230" s="404"/>
      <c r="L230" s="395"/>
      <c r="M230" s="395"/>
      <c r="N230" s="135"/>
      <c r="O230" s="136"/>
      <c r="P230" s="137"/>
      <c r="Q230" s="137"/>
      <c r="R230" s="137"/>
      <c r="S230" s="137"/>
      <c r="T230" s="137"/>
      <c r="U230" s="137"/>
      <c r="V230" s="137"/>
      <c r="W230" s="137"/>
      <c r="X230" s="137"/>
      <c r="Y230" s="137"/>
      <c r="Z230" s="137"/>
      <c r="AA230" s="137"/>
      <c r="AB230" s="137"/>
      <c r="AC230" s="137"/>
      <c r="AD230" s="137"/>
      <c r="AE230" s="137"/>
      <c r="AF230" s="137"/>
      <c r="AG230" s="137"/>
      <c r="AH230" s="136"/>
      <c r="AI230" s="137"/>
      <c r="AJ230" s="137"/>
      <c r="AK230" s="137"/>
      <c r="AL230" s="137"/>
      <c r="AM230" s="137"/>
      <c r="AN230" s="137"/>
      <c r="AO230" s="137"/>
      <c r="AP230" s="137"/>
      <c r="AQ230" s="137"/>
      <c r="AR230" s="137"/>
      <c r="AS230" s="137"/>
      <c r="AT230" s="137"/>
      <c r="AU230" s="137"/>
      <c r="AV230" s="137"/>
      <c r="AW230" s="137"/>
      <c r="AX230" s="137"/>
      <c r="AY230" s="137"/>
      <c r="AZ230" s="138"/>
      <c r="BA230" s="136"/>
      <c r="BB230" s="136"/>
      <c r="BC230" s="112"/>
      <c r="BD230" s="90"/>
      <c r="BE230" s="90"/>
      <c r="BF230" s="90"/>
      <c r="BG230" s="90"/>
      <c r="BH230" s="90"/>
      <c r="BI230" s="90"/>
      <c r="BJ230" s="90"/>
      <c r="BK230" s="90"/>
      <c r="BL230" s="90"/>
      <c r="BM230" s="90"/>
      <c r="BN230" s="90"/>
      <c r="BO230" s="90"/>
      <c r="BP230" s="90"/>
      <c r="BQ230" s="90"/>
      <c r="BZ230" s="90"/>
      <c r="CA230" s="90"/>
      <c r="CB230" s="90"/>
      <c r="CC230" s="90"/>
      <c r="CD230" s="90"/>
      <c r="CE230" s="90"/>
      <c r="CF230" s="90"/>
      <c r="CG230" s="90"/>
      <c r="CH230" s="90"/>
      <c r="CI230" s="90"/>
      <c r="CJ230" s="90"/>
      <c r="CK230" s="90"/>
      <c r="CL230" s="90"/>
      <c r="CM230" s="90"/>
      <c r="CN230" s="90"/>
      <c r="CO230" s="90"/>
      <c r="CP230" s="90"/>
      <c r="CQ230" s="90"/>
      <c r="CR230" s="90"/>
      <c r="CS230" s="90"/>
      <c r="CT230" s="90"/>
      <c r="CU230" s="90"/>
      <c r="CV230" s="90"/>
      <c r="CW230" s="90"/>
      <c r="CX230" s="90"/>
      <c r="CY230" s="90"/>
      <c r="CZ230" s="90"/>
      <c r="DA230" s="90"/>
      <c r="DB230" s="90"/>
      <c r="DC230" s="90"/>
      <c r="DD230" s="90"/>
      <c r="DE230" s="90"/>
      <c r="DF230" s="90"/>
      <c r="DG230" s="90"/>
      <c r="DH230" s="90"/>
      <c r="DI230" s="90"/>
      <c r="DJ230" s="90"/>
      <c r="DK230" s="90"/>
      <c r="DL230" s="90"/>
      <c r="DM230" s="90"/>
    </row>
    <row r="231" spans="1:151" s="162" customFormat="1" ht="31.5" x14ac:dyDescent="0.25">
      <c r="A231" s="384"/>
      <c r="B231" s="387"/>
      <c r="C231" s="387"/>
      <c r="D231" s="390"/>
      <c r="E231" s="390"/>
      <c r="F231" s="431"/>
      <c r="G231" s="390"/>
      <c r="H231" s="157" t="s">
        <v>20</v>
      </c>
      <c r="I231" s="134">
        <v>4040</v>
      </c>
      <c r="J231" s="134">
        <v>0</v>
      </c>
      <c r="K231" s="405"/>
      <c r="L231" s="396"/>
      <c r="M231" s="396"/>
      <c r="N231" s="158"/>
      <c r="O231" s="159"/>
      <c r="P231" s="160"/>
      <c r="Q231" s="160"/>
      <c r="R231" s="160"/>
      <c r="S231" s="160"/>
      <c r="T231" s="160"/>
      <c r="U231" s="160"/>
      <c r="V231" s="160"/>
      <c r="W231" s="160"/>
      <c r="X231" s="160"/>
      <c r="Y231" s="160"/>
      <c r="Z231" s="160"/>
      <c r="AA231" s="160"/>
      <c r="AB231" s="160"/>
      <c r="AC231" s="160"/>
      <c r="AD231" s="160"/>
      <c r="AE231" s="160"/>
      <c r="AF231" s="160"/>
      <c r="AG231" s="160"/>
      <c r="AH231" s="159"/>
      <c r="AI231" s="160"/>
      <c r="AJ231" s="160"/>
      <c r="AK231" s="160"/>
      <c r="AL231" s="160"/>
      <c r="AM231" s="160"/>
      <c r="AN231" s="160"/>
      <c r="AO231" s="160"/>
      <c r="AP231" s="160"/>
      <c r="AQ231" s="160"/>
      <c r="AR231" s="160"/>
      <c r="AS231" s="160"/>
      <c r="AT231" s="160"/>
      <c r="AU231" s="160"/>
      <c r="AV231" s="160"/>
      <c r="AW231" s="160"/>
      <c r="AX231" s="160"/>
      <c r="AY231" s="160"/>
      <c r="AZ231" s="161"/>
      <c r="BA231" s="159"/>
      <c r="BB231" s="159"/>
      <c r="BC231" s="112"/>
      <c r="BD231" s="90"/>
      <c r="BE231" s="90"/>
      <c r="BF231" s="90"/>
      <c r="BG231" s="90"/>
      <c r="BH231" s="90"/>
      <c r="BI231" s="90"/>
      <c r="BJ231" s="90"/>
      <c r="BK231" s="90"/>
      <c r="BL231" s="90"/>
      <c r="BM231" s="90"/>
      <c r="BN231" s="90"/>
      <c r="BO231" s="90"/>
      <c r="BP231" s="90"/>
      <c r="BQ231" s="90"/>
      <c r="BZ231" s="90"/>
      <c r="CA231" s="90"/>
      <c r="CB231" s="90"/>
      <c r="CC231" s="90"/>
      <c r="CD231" s="90"/>
      <c r="CE231" s="90"/>
      <c r="CF231" s="90"/>
      <c r="CG231" s="90"/>
      <c r="CH231" s="90"/>
      <c r="CI231" s="90"/>
      <c r="CJ231" s="90"/>
      <c r="CK231" s="90"/>
      <c r="CL231" s="90"/>
      <c r="CM231" s="90"/>
      <c r="CN231" s="90"/>
      <c r="CO231" s="90"/>
      <c r="CP231" s="90"/>
      <c r="CQ231" s="90"/>
      <c r="CR231" s="90"/>
      <c r="CS231" s="90"/>
      <c r="CT231" s="90"/>
      <c r="CU231" s="90"/>
      <c r="CV231" s="90"/>
      <c r="CW231" s="90"/>
      <c r="CX231" s="90"/>
      <c r="CY231" s="90"/>
      <c r="CZ231" s="90"/>
      <c r="DA231" s="90"/>
      <c r="DB231" s="90"/>
      <c r="DC231" s="90"/>
      <c r="DD231" s="90"/>
      <c r="DE231" s="90"/>
      <c r="DF231" s="90"/>
      <c r="DG231" s="90"/>
      <c r="DH231" s="90"/>
      <c r="DI231" s="90"/>
      <c r="DJ231" s="90"/>
      <c r="DK231" s="90"/>
      <c r="DL231" s="90"/>
      <c r="DM231" s="90"/>
      <c r="DN231" s="90"/>
      <c r="DO231" s="90"/>
      <c r="DP231" s="90"/>
      <c r="DQ231" s="90"/>
      <c r="DR231" s="90"/>
      <c r="DS231" s="90"/>
      <c r="DT231" s="90"/>
      <c r="DU231" s="90"/>
      <c r="DV231" s="90"/>
      <c r="DW231" s="90"/>
      <c r="DX231" s="90"/>
      <c r="DY231" s="90"/>
      <c r="DZ231" s="90"/>
      <c r="EA231" s="90"/>
      <c r="EB231" s="90"/>
      <c r="EC231" s="90"/>
      <c r="ED231" s="90"/>
      <c r="EE231" s="90"/>
      <c r="EF231" s="90"/>
      <c r="EG231" s="90"/>
      <c r="EH231" s="90"/>
      <c r="EI231" s="90"/>
      <c r="EJ231" s="90"/>
      <c r="EK231" s="90"/>
      <c r="EL231" s="90"/>
      <c r="EM231" s="90"/>
      <c r="EN231" s="90"/>
      <c r="EO231" s="90"/>
      <c r="EP231" s="90"/>
      <c r="EQ231" s="90"/>
      <c r="ER231" s="90"/>
      <c r="ES231" s="90"/>
      <c r="ET231" s="90"/>
      <c r="EU231" s="90"/>
    </row>
    <row r="232" spans="1:151" s="87" customFormat="1" ht="15.75" customHeight="1" x14ac:dyDescent="0.25">
      <c r="A232" s="382" t="s">
        <v>219</v>
      </c>
      <c r="B232" s="385" t="s">
        <v>220</v>
      </c>
      <c r="C232" s="385" t="s">
        <v>348</v>
      </c>
      <c r="D232" s="388" t="s">
        <v>336</v>
      </c>
      <c r="E232" s="388">
        <v>704.6</v>
      </c>
      <c r="F232" s="429" t="s">
        <v>45</v>
      </c>
      <c r="G232" s="388" t="s">
        <v>74</v>
      </c>
      <c r="H232" s="132" t="s">
        <v>17</v>
      </c>
      <c r="I232" s="134">
        <f>I235</f>
        <v>82600</v>
      </c>
      <c r="J232" s="134">
        <f>J235</f>
        <v>0</v>
      </c>
      <c r="K232" s="403" t="s">
        <v>61</v>
      </c>
      <c r="L232" s="394" t="s">
        <v>355</v>
      </c>
      <c r="M232" s="394" t="s">
        <v>350</v>
      </c>
      <c r="N232" s="135"/>
      <c r="O232" s="136"/>
      <c r="P232" s="137"/>
      <c r="Q232" s="137"/>
      <c r="R232" s="137"/>
      <c r="S232" s="137"/>
      <c r="T232" s="137"/>
      <c r="U232" s="137"/>
      <c r="V232" s="137"/>
      <c r="W232" s="137"/>
      <c r="X232" s="137"/>
      <c r="Y232" s="137"/>
      <c r="Z232" s="137"/>
      <c r="AA232" s="137"/>
      <c r="AB232" s="137"/>
      <c r="AC232" s="137"/>
      <c r="AD232" s="137"/>
      <c r="AE232" s="137"/>
      <c r="AF232" s="137"/>
      <c r="AG232" s="137"/>
      <c r="AH232" s="136"/>
      <c r="AI232" s="137"/>
      <c r="AJ232" s="137"/>
      <c r="AK232" s="137"/>
      <c r="AL232" s="137"/>
      <c r="AM232" s="137"/>
      <c r="AN232" s="137"/>
      <c r="AO232" s="137"/>
      <c r="AP232" s="137"/>
      <c r="AQ232" s="137"/>
      <c r="AR232" s="137"/>
      <c r="AS232" s="137"/>
      <c r="AT232" s="137"/>
      <c r="AU232" s="137"/>
      <c r="AV232" s="137"/>
      <c r="AW232" s="137"/>
      <c r="AX232" s="137"/>
      <c r="AY232" s="137"/>
      <c r="AZ232" s="138"/>
      <c r="BA232" s="136"/>
      <c r="BB232" s="136"/>
      <c r="BC232" s="112"/>
      <c r="BD232" s="90"/>
      <c r="BE232" s="90"/>
      <c r="BF232" s="90"/>
      <c r="BG232" s="90"/>
      <c r="BH232" s="90"/>
      <c r="BI232" s="90"/>
      <c r="BJ232" s="90"/>
      <c r="BK232" s="90"/>
      <c r="BL232" s="90"/>
      <c r="BM232" s="90"/>
      <c r="BN232" s="90"/>
      <c r="BO232" s="90"/>
      <c r="BP232" s="90"/>
      <c r="BQ232" s="90"/>
      <c r="BZ232" s="90"/>
      <c r="CA232" s="90"/>
      <c r="CB232" s="90"/>
      <c r="CC232" s="90"/>
      <c r="CD232" s="90"/>
      <c r="CE232" s="90"/>
      <c r="CF232" s="90"/>
      <c r="CG232" s="90"/>
      <c r="CH232" s="90"/>
      <c r="CI232" s="90"/>
      <c r="CJ232" s="90"/>
      <c r="CK232" s="90"/>
      <c r="CL232" s="90"/>
      <c r="CM232" s="90"/>
      <c r="CN232" s="90"/>
      <c r="CO232" s="90"/>
      <c r="CP232" s="90"/>
      <c r="CQ232" s="90"/>
      <c r="CR232" s="90"/>
      <c r="CS232" s="90"/>
      <c r="CT232" s="90"/>
      <c r="CU232" s="90"/>
      <c r="CV232" s="90"/>
      <c r="CW232" s="90"/>
      <c r="CX232" s="90"/>
      <c r="CY232" s="90"/>
      <c r="CZ232" s="90"/>
      <c r="DA232" s="90"/>
      <c r="DB232" s="90"/>
      <c r="DC232" s="90"/>
      <c r="DD232" s="90"/>
      <c r="DE232" s="90"/>
      <c r="DF232" s="90"/>
      <c r="DG232" s="90"/>
      <c r="DH232" s="90"/>
      <c r="DI232" s="90"/>
      <c r="DJ232" s="90"/>
      <c r="DK232" s="90"/>
      <c r="DL232" s="90"/>
      <c r="DM232" s="90"/>
    </row>
    <row r="233" spans="1:151" s="87" customFormat="1" ht="15.75" x14ac:dyDescent="0.25">
      <c r="A233" s="383"/>
      <c r="B233" s="386"/>
      <c r="C233" s="386"/>
      <c r="D233" s="389"/>
      <c r="E233" s="389"/>
      <c r="F233" s="430"/>
      <c r="G233" s="389"/>
      <c r="H233" s="132" t="s">
        <v>18</v>
      </c>
      <c r="I233" s="133">
        <v>0</v>
      </c>
      <c r="J233" s="133">
        <v>0</v>
      </c>
      <c r="K233" s="404"/>
      <c r="L233" s="395"/>
      <c r="M233" s="395"/>
      <c r="N233" s="135"/>
      <c r="O233" s="136"/>
      <c r="P233" s="137"/>
      <c r="Q233" s="137"/>
      <c r="R233" s="137"/>
      <c r="S233" s="137"/>
      <c r="T233" s="137"/>
      <c r="U233" s="137"/>
      <c r="V233" s="137"/>
      <c r="W233" s="137"/>
      <c r="X233" s="137"/>
      <c r="Y233" s="137"/>
      <c r="Z233" s="137"/>
      <c r="AA233" s="137"/>
      <c r="AB233" s="137"/>
      <c r="AC233" s="137"/>
      <c r="AD233" s="137"/>
      <c r="AE233" s="137"/>
      <c r="AF233" s="137"/>
      <c r="AG233" s="137"/>
      <c r="AH233" s="136"/>
      <c r="AI233" s="137"/>
      <c r="AJ233" s="137"/>
      <c r="AK233" s="137"/>
      <c r="AL233" s="137"/>
      <c r="AM233" s="137"/>
      <c r="AN233" s="137"/>
      <c r="AO233" s="137"/>
      <c r="AP233" s="137"/>
      <c r="AQ233" s="137"/>
      <c r="AR233" s="137"/>
      <c r="AS233" s="137"/>
      <c r="AT233" s="137"/>
      <c r="AU233" s="137"/>
      <c r="AV233" s="137"/>
      <c r="AW233" s="137"/>
      <c r="AX233" s="137"/>
      <c r="AY233" s="137"/>
      <c r="AZ233" s="138"/>
      <c r="BA233" s="136"/>
      <c r="BB233" s="136"/>
      <c r="BC233" s="112"/>
      <c r="BD233" s="90"/>
      <c r="BE233" s="90"/>
      <c r="BF233" s="90"/>
      <c r="BG233" s="90"/>
      <c r="BH233" s="90"/>
      <c r="BI233" s="90"/>
      <c r="BJ233" s="90"/>
      <c r="BK233" s="90"/>
      <c r="BL233" s="90"/>
      <c r="BM233" s="90"/>
      <c r="BN233" s="90"/>
      <c r="BO233" s="90"/>
      <c r="BP233" s="90"/>
      <c r="BQ233" s="90"/>
      <c r="BZ233" s="90"/>
      <c r="CA233" s="90"/>
      <c r="CB233" s="90"/>
      <c r="CC233" s="90"/>
      <c r="CD233" s="90"/>
      <c r="CE233" s="90"/>
      <c r="CF233" s="90"/>
      <c r="CG233" s="90"/>
      <c r="CH233" s="90"/>
      <c r="CI233" s="90"/>
      <c r="CJ233" s="90"/>
      <c r="CK233" s="90"/>
      <c r="CL233" s="90"/>
      <c r="CM233" s="90"/>
      <c r="CN233" s="90"/>
      <c r="CO233" s="90"/>
      <c r="CP233" s="90"/>
      <c r="CQ233" s="90"/>
      <c r="CR233" s="90"/>
      <c r="CS233" s="90"/>
      <c r="CT233" s="90"/>
      <c r="CU233" s="90"/>
      <c r="CV233" s="90"/>
      <c r="CW233" s="90"/>
      <c r="CX233" s="90"/>
      <c r="CY233" s="90"/>
      <c r="CZ233" s="90"/>
      <c r="DA233" s="90"/>
      <c r="DB233" s="90"/>
      <c r="DC233" s="90"/>
      <c r="DD233" s="90"/>
      <c r="DE233" s="90"/>
      <c r="DF233" s="90"/>
      <c r="DG233" s="90"/>
      <c r="DH233" s="90"/>
      <c r="DI233" s="90"/>
      <c r="DJ233" s="90"/>
      <c r="DK233" s="90"/>
      <c r="DL233" s="90"/>
      <c r="DM233" s="90"/>
    </row>
    <row r="234" spans="1:151" s="87" customFormat="1" ht="15.75" x14ac:dyDescent="0.25">
      <c r="A234" s="383"/>
      <c r="B234" s="386"/>
      <c r="C234" s="386"/>
      <c r="D234" s="389"/>
      <c r="E234" s="389"/>
      <c r="F234" s="430"/>
      <c r="G234" s="389"/>
      <c r="H234" s="132" t="s">
        <v>19</v>
      </c>
      <c r="I234" s="133">
        <v>0</v>
      </c>
      <c r="J234" s="133">
        <v>0</v>
      </c>
      <c r="K234" s="404"/>
      <c r="L234" s="395"/>
      <c r="M234" s="395"/>
      <c r="N234" s="135"/>
      <c r="O234" s="136"/>
      <c r="P234" s="137"/>
      <c r="Q234" s="137"/>
      <c r="R234" s="137"/>
      <c r="S234" s="137"/>
      <c r="T234" s="137"/>
      <c r="U234" s="137"/>
      <c r="V234" s="137"/>
      <c r="W234" s="137"/>
      <c r="X234" s="137"/>
      <c r="Y234" s="137"/>
      <c r="Z234" s="137"/>
      <c r="AA234" s="137"/>
      <c r="AB234" s="137"/>
      <c r="AC234" s="137"/>
      <c r="AD234" s="137"/>
      <c r="AE234" s="137"/>
      <c r="AF234" s="137"/>
      <c r="AG234" s="137"/>
      <c r="AH234" s="136"/>
      <c r="AI234" s="137"/>
      <c r="AJ234" s="137"/>
      <c r="AK234" s="137"/>
      <c r="AL234" s="137"/>
      <c r="AM234" s="137"/>
      <c r="AN234" s="137"/>
      <c r="AO234" s="137"/>
      <c r="AP234" s="137"/>
      <c r="AQ234" s="137"/>
      <c r="AR234" s="137"/>
      <c r="AS234" s="137"/>
      <c r="AT234" s="137"/>
      <c r="AU234" s="137"/>
      <c r="AV234" s="137"/>
      <c r="AW234" s="137"/>
      <c r="AX234" s="137"/>
      <c r="AY234" s="137"/>
      <c r="AZ234" s="138"/>
      <c r="BA234" s="136"/>
      <c r="BB234" s="136"/>
      <c r="BC234" s="112"/>
      <c r="BD234" s="90"/>
      <c r="BE234" s="90"/>
      <c r="BF234" s="90"/>
      <c r="BG234" s="90"/>
      <c r="BH234" s="90"/>
      <c r="BI234" s="90"/>
      <c r="BJ234" s="90"/>
      <c r="BK234" s="90"/>
      <c r="BL234" s="90"/>
      <c r="BM234" s="90"/>
      <c r="BN234" s="90"/>
      <c r="BO234" s="90"/>
      <c r="BP234" s="90"/>
      <c r="BQ234" s="90"/>
      <c r="BZ234" s="90"/>
      <c r="CA234" s="90"/>
      <c r="CB234" s="90"/>
      <c r="CC234" s="90"/>
      <c r="CD234" s="90"/>
      <c r="CE234" s="90"/>
      <c r="CF234" s="90"/>
      <c r="CG234" s="90"/>
      <c r="CH234" s="90"/>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0"/>
      <c r="DI234" s="90"/>
      <c r="DJ234" s="90"/>
      <c r="DK234" s="90"/>
      <c r="DL234" s="90"/>
      <c r="DM234" s="90"/>
    </row>
    <row r="235" spans="1:151" s="87" customFormat="1" ht="58.5" customHeight="1" x14ac:dyDescent="0.25">
      <c r="A235" s="384"/>
      <c r="B235" s="387"/>
      <c r="C235" s="387"/>
      <c r="D235" s="390"/>
      <c r="E235" s="390"/>
      <c r="F235" s="431"/>
      <c r="G235" s="390"/>
      <c r="H235" s="132" t="s">
        <v>20</v>
      </c>
      <c r="I235" s="134">
        <v>82600</v>
      </c>
      <c r="J235" s="134">
        <v>0</v>
      </c>
      <c r="K235" s="405"/>
      <c r="L235" s="396"/>
      <c r="M235" s="396"/>
      <c r="N235" s="135"/>
      <c r="O235" s="136"/>
      <c r="P235" s="137"/>
      <c r="Q235" s="137"/>
      <c r="R235" s="137"/>
      <c r="S235" s="137"/>
      <c r="T235" s="137"/>
      <c r="U235" s="137"/>
      <c r="V235" s="137"/>
      <c r="W235" s="137"/>
      <c r="X235" s="137"/>
      <c r="Y235" s="137"/>
      <c r="Z235" s="137"/>
      <c r="AA235" s="137"/>
      <c r="AB235" s="137"/>
      <c r="AC235" s="137"/>
      <c r="AD235" s="137"/>
      <c r="AE235" s="137"/>
      <c r="AF235" s="137"/>
      <c r="AG235" s="137"/>
      <c r="AH235" s="136"/>
      <c r="AI235" s="137"/>
      <c r="AJ235" s="137"/>
      <c r="AK235" s="137"/>
      <c r="AL235" s="137"/>
      <c r="AM235" s="137"/>
      <c r="AN235" s="137"/>
      <c r="AO235" s="137"/>
      <c r="AP235" s="137"/>
      <c r="AQ235" s="137"/>
      <c r="AR235" s="137"/>
      <c r="AS235" s="137"/>
      <c r="AT235" s="137"/>
      <c r="AU235" s="137"/>
      <c r="AV235" s="137"/>
      <c r="AW235" s="137"/>
      <c r="AX235" s="137"/>
      <c r="AY235" s="137"/>
      <c r="AZ235" s="138"/>
      <c r="BA235" s="136"/>
      <c r="BB235" s="136"/>
      <c r="BC235" s="112"/>
      <c r="BD235" s="90"/>
      <c r="BE235" s="90"/>
      <c r="BF235" s="90"/>
      <c r="BG235" s="90"/>
      <c r="BH235" s="90"/>
      <c r="BI235" s="90"/>
      <c r="BJ235" s="90"/>
      <c r="BK235" s="90"/>
      <c r="BL235" s="90"/>
      <c r="BM235" s="90"/>
      <c r="BN235" s="90"/>
      <c r="BO235" s="90"/>
      <c r="BP235" s="90"/>
      <c r="BQ235" s="90"/>
      <c r="BZ235" s="90"/>
      <c r="CA235" s="90"/>
      <c r="CB235" s="90"/>
      <c r="CC235" s="90"/>
      <c r="CD235" s="90"/>
      <c r="CE235" s="90"/>
      <c r="CF235" s="90"/>
      <c r="CG235" s="90"/>
      <c r="CH235" s="90"/>
      <c r="CI235" s="90"/>
      <c r="CJ235" s="90"/>
      <c r="CK235" s="90"/>
      <c r="CL235" s="90"/>
      <c r="CM235" s="90"/>
      <c r="CN235" s="90"/>
      <c r="CO235" s="90"/>
      <c r="CP235" s="90"/>
      <c r="CQ235" s="90"/>
      <c r="CR235" s="90"/>
      <c r="CS235" s="90"/>
      <c r="CT235" s="90"/>
      <c r="CU235" s="90"/>
      <c r="CV235" s="90"/>
      <c r="CW235" s="90"/>
      <c r="CX235" s="90"/>
      <c r="CY235" s="90"/>
      <c r="CZ235" s="90"/>
      <c r="DA235" s="90"/>
      <c r="DB235" s="90"/>
      <c r="DC235" s="90"/>
      <c r="DD235" s="90"/>
      <c r="DE235" s="90"/>
      <c r="DF235" s="90"/>
      <c r="DG235" s="90"/>
      <c r="DH235" s="90"/>
      <c r="DI235" s="90"/>
      <c r="DJ235" s="90"/>
      <c r="DK235" s="90"/>
      <c r="DL235" s="90"/>
      <c r="DM235" s="90"/>
    </row>
    <row r="236" spans="1:151" s="87" customFormat="1" ht="15.75" customHeight="1" x14ac:dyDescent="0.25">
      <c r="A236" s="382" t="s">
        <v>221</v>
      </c>
      <c r="B236" s="385" t="s">
        <v>222</v>
      </c>
      <c r="C236" s="385" t="s">
        <v>348</v>
      </c>
      <c r="D236" s="388" t="s">
        <v>336</v>
      </c>
      <c r="E236" s="388">
        <v>603</v>
      </c>
      <c r="F236" s="429" t="s">
        <v>45</v>
      </c>
      <c r="G236" s="388"/>
      <c r="H236" s="132" t="s">
        <v>17</v>
      </c>
      <c r="I236" s="134">
        <f>I239</f>
        <v>22526</v>
      </c>
      <c r="J236" s="134">
        <f>J239</f>
        <v>0</v>
      </c>
      <c r="K236" s="403" t="s">
        <v>61</v>
      </c>
      <c r="L236" s="394" t="s">
        <v>356</v>
      </c>
      <c r="M236" s="394" t="s">
        <v>350</v>
      </c>
      <c r="N236" s="135"/>
      <c r="O236" s="136"/>
      <c r="P236" s="137"/>
      <c r="Q236" s="137"/>
      <c r="R236" s="137"/>
      <c r="S236" s="137"/>
      <c r="T236" s="137"/>
      <c r="U236" s="137"/>
      <c r="V236" s="137"/>
      <c r="W236" s="137"/>
      <c r="X236" s="137"/>
      <c r="Y236" s="137"/>
      <c r="Z236" s="137"/>
      <c r="AA236" s="137"/>
      <c r="AB236" s="137"/>
      <c r="AC236" s="137"/>
      <c r="AD236" s="137"/>
      <c r="AE236" s="137"/>
      <c r="AF236" s="137"/>
      <c r="AG236" s="137"/>
      <c r="AH236" s="136"/>
      <c r="AI236" s="137"/>
      <c r="AJ236" s="137"/>
      <c r="AK236" s="137"/>
      <c r="AL236" s="137"/>
      <c r="AM236" s="137"/>
      <c r="AN236" s="137"/>
      <c r="AO236" s="137"/>
      <c r="AP236" s="137"/>
      <c r="AQ236" s="137"/>
      <c r="AR236" s="137"/>
      <c r="AS236" s="137"/>
      <c r="AT236" s="137"/>
      <c r="AU236" s="137"/>
      <c r="AV236" s="137"/>
      <c r="AW236" s="137"/>
      <c r="AX236" s="137"/>
      <c r="AY236" s="137"/>
      <c r="AZ236" s="138"/>
      <c r="BA236" s="136"/>
      <c r="BB236" s="136"/>
      <c r="BC236" s="112"/>
      <c r="BD236" s="90"/>
      <c r="BE236" s="90"/>
      <c r="BF236" s="90"/>
      <c r="BG236" s="90"/>
      <c r="BH236" s="90"/>
      <c r="BI236" s="90"/>
      <c r="BJ236" s="90"/>
      <c r="BK236" s="90"/>
      <c r="BL236" s="90"/>
      <c r="BM236" s="90"/>
      <c r="BN236" s="90"/>
      <c r="BO236" s="90"/>
      <c r="BP236" s="90"/>
      <c r="BQ236" s="90"/>
      <c r="BZ236" s="90"/>
      <c r="CA236" s="90"/>
      <c r="CB236" s="90"/>
      <c r="CC236" s="90"/>
      <c r="CD236" s="90"/>
      <c r="CE236" s="90"/>
      <c r="CF236" s="90"/>
      <c r="CG236" s="90"/>
      <c r="CH236" s="90"/>
      <c r="CI236" s="90"/>
      <c r="CJ236" s="90"/>
      <c r="CK236" s="90"/>
      <c r="CL236" s="90"/>
      <c r="CM236" s="90"/>
      <c r="CN236" s="90"/>
      <c r="CO236" s="90"/>
      <c r="CP236" s="90"/>
      <c r="CQ236" s="90"/>
      <c r="CR236" s="90"/>
      <c r="CS236" s="90"/>
      <c r="CT236" s="90"/>
      <c r="CU236" s="90"/>
      <c r="CV236" s="90"/>
      <c r="CW236" s="90"/>
      <c r="CX236" s="90"/>
      <c r="CY236" s="90"/>
      <c r="CZ236" s="90"/>
      <c r="DA236" s="90"/>
      <c r="DB236" s="90"/>
      <c r="DC236" s="90"/>
      <c r="DD236" s="90"/>
      <c r="DE236" s="90"/>
      <c r="DF236" s="90"/>
      <c r="DG236" s="90"/>
      <c r="DH236" s="90"/>
      <c r="DI236" s="90"/>
      <c r="DJ236" s="90"/>
      <c r="DK236" s="90"/>
      <c r="DL236" s="90"/>
      <c r="DM236" s="90"/>
    </row>
    <row r="237" spans="1:151" s="87" customFormat="1" ht="15.75" x14ac:dyDescent="0.25">
      <c r="A237" s="383"/>
      <c r="B237" s="386"/>
      <c r="C237" s="386"/>
      <c r="D237" s="389"/>
      <c r="E237" s="389"/>
      <c r="F237" s="430"/>
      <c r="G237" s="389"/>
      <c r="H237" s="132" t="s">
        <v>18</v>
      </c>
      <c r="I237" s="133">
        <v>0</v>
      </c>
      <c r="J237" s="133">
        <v>0</v>
      </c>
      <c r="K237" s="404"/>
      <c r="L237" s="395"/>
      <c r="M237" s="395"/>
      <c r="N237" s="135"/>
      <c r="O237" s="136"/>
      <c r="P237" s="137"/>
      <c r="Q237" s="137"/>
      <c r="R237" s="137"/>
      <c r="S237" s="137"/>
      <c r="T237" s="137"/>
      <c r="U237" s="137"/>
      <c r="V237" s="137"/>
      <c r="W237" s="137"/>
      <c r="X237" s="137"/>
      <c r="Y237" s="137"/>
      <c r="Z237" s="137"/>
      <c r="AA237" s="137"/>
      <c r="AB237" s="137"/>
      <c r="AC237" s="137"/>
      <c r="AD237" s="137"/>
      <c r="AE237" s="137"/>
      <c r="AF237" s="137"/>
      <c r="AG237" s="137"/>
      <c r="AH237" s="136"/>
      <c r="AI237" s="137"/>
      <c r="AJ237" s="137"/>
      <c r="AK237" s="137"/>
      <c r="AL237" s="137"/>
      <c r="AM237" s="137"/>
      <c r="AN237" s="137"/>
      <c r="AO237" s="137"/>
      <c r="AP237" s="137"/>
      <c r="AQ237" s="137"/>
      <c r="AR237" s="137"/>
      <c r="AS237" s="137"/>
      <c r="AT237" s="137"/>
      <c r="AU237" s="137"/>
      <c r="AV237" s="137"/>
      <c r="AW237" s="137"/>
      <c r="AX237" s="137"/>
      <c r="AY237" s="137"/>
      <c r="AZ237" s="138"/>
      <c r="BA237" s="136"/>
      <c r="BB237" s="136"/>
      <c r="BC237" s="112"/>
      <c r="BD237" s="90"/>
      <c r="BE237" s="90"/>
      <c r="BF237" s="90"/>
      <c r="BG237" s="90"/>
      <c r="BH237" s="90"/>
      <c r="BI237" s="90"/>
      <c r="BJ237" s="90"/>
      <c r="BK237" s="90"/>
      <c r="BL237" s="90"/>
      <c r="BM237" s="90"/>
      <c r="BN237" s="90"/>
      <c r="BO237" s="90"/>
      <c r="BP237" s="90"/>
      <c r="BQ237" s="90"/>
      <c r="BZ237" s="90"/>
      <c r="CA237" s="90"/>
      <c r="CB237" s="90"/>
      <c r="CC237" s="90"/>
      <c r="CD237" s="90"/>
      <c r="CE237" s="90"/>
      <c r="CF237" s="90"/>
      <c r="CG237" s="90"/>
      <c r="CH237" s="90"/>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0"/>
      <c r="DI237" s="90"/>
      <c r="DJ237" s="90"/>
      <c r="DK237" s="90"/>
      <c r="DL237" s="90"/>
      <c r="DM237" s="90"/>
    </row>
    <row r="238" spans="1:151" s="87" customFormat="1" ht="32.25" customHeight="1" x14ac:dyDescent="0.25">
      <c r="A238" s="383"/>
      <c r="B238" s="386"/>
      <c r="C238" s="386"/>
      <c r="D238" s="389"/>
      <c r="E238" s="389"/>
      <c r="F238" s="430"/>
      <c r="G238" s="389"/>
      <c r="H238" s="132" t="s">
        <v>19</v>
      </c>
      <c r="I238" s="133">
        <v>0</v>
      </c>
      <c r="J238" s="133">
        <v>0</v>
      </c>
      <c r="K238" s="404"/>
      <c r="L238" s="395"/>
      <c r="M238" s="395"/>
      <c r="N238" s="135"/>
      <c r="O238" s="136"/>
      <c r="P238" s="137"/>
      <c r="Q238" s="137"/>
      <c r="R238" s="137"/>
      <c r="S238" s="137"/>
      <c r="T238" s="137"/>
      <c r="U238" s="137"/>
      <c r="V238" s="137"/>
      <c r="W238" s="137"/>
      <c r="X238" s="137"/>
      <c r="Y238" s="137"/>
      <c r="Z238" s="137"/>
      <c r="AA238" s="137"/>
      <c r="AB238" s="137"/>
      <c r="AC238" s="137"/>
      <c r="AD238" s="137"/>
      <c r="AE238" s="137"/>
      <c r="AF238" s="137"/>
      <c r="AG238" s="137"/>
      <c r="AH238" s="136"/>
      <c r="AI238" s="137"/>
      <c r="AJ238" s="137"/>
      <c r="AK238" s="137"/>
      <c r="AL238" s="137"/>
      <c r="AM238" s="137"/>
      <c r="AN238" s="137"/>
      <c r="AO238" s="137"/>
      <c r="AP238" s="137"/>
      <c r="AQ238" s="137"/>
      <c r="AR238" s="137"/>
      <c r="AS238" s="137"/>
      <c r="AT238" s="137"/>
      <c r="AU238" s="137"/>
      <c r="AV238" s="137"/>
      <c r="AW238" s="137"/>
      <c r="AX238" s="137"/>
      <c r="AY238" s="137"/>
      <c r="AZ238" s="138"/>
      <c r="BA238" s="136"/>
      <c r="BB238" s="136"/>
      <c r="BC238" s="112"/>
      <c r="BD238" s="90"/>
      <c r="BE238" s="90"/>
      <c r="BF238" s="90"/>
      <c r="BG238" s="90"/>
      <c r="BH238" s="90"/>
      <c r="BI238" s="90"/>
      <c r="BJ238" s="90"/>
      <c r="BK238" s="90"/>
      <c r="BL238" s="90"/>
      <c r="BM238" s="90"/>
      <c r="BN238" s="90"/>
      <c r="BO238" s="90"/>
      <c r="BP238" s="90"/>
      <c r="BQ238" s="90"/>
      <c r="BZ238" s="90"/>
      <c r="CA238" s="90"/>
      <c r="CB238" s="90"/>
      <c r="CC238" s="90"/>
      <c r="CD238" s="90"/>
      <c r="CE238" s="90"/>
      <c r="CF238" s="90"/>
      <c r="CG238" s="90"/>
      <c r="CH238" s="90"/>
      <c r="CI238" s="90"/>
      <c r="CJ238" s="90"/>
      <c r="CK238" s="90"/>
      <c r="CL238" s="90"/>
      <c r="CM238" s="90"/>
      <c r="CN238" s="90"/>
      <c r="CO238" s="90"/>
      <c r="CP238" s="90"/>
      <c r="CQ238" s="90"/>
      <c r="CR238" s="90"/>
      <c r="CS238" s="90"/>
      <c r="CT238" s="90"/>
      <c r="CU238" s="90"/>
      <c r="CV238" s="90"/>
      <c r="CW238" s="90"/>
      <c r="CX238" s="90"/>
      <c r="CY238" s="90"/>
      <c r="CZ238" s="90"/>
      <c r="DA238" s="90"/>
      <c r="DB238" s="90"/>
      <c r="DC238" s="90"/>
      <c r="DD238" s="90"/>
      <c r="DE238" s="90"/>
      <c r="DF238" s="90"/>
      <c r="DG238" s="90"/>
      <c r="DH238" s="90"/>
      <c r="DI238" s="90"/>
      <c r="DJ238" s="90"/>
      <c r="DK238" s="90"/>
      <c r="DL238" s="90"/>
      <c r="DM238" s="90"/>
    </row>
    <row r="239" spans="1:151" s="87" customFormat="1" ht="91.5" customHeight="1" x14ac:dyDescent="0.25">
      <c r="A239" s="384"/>
      <c r="B239" s="387"/>
      <c r="C239" s="387"/>
      <c r="D239" s="390"/>
      <c r="E239" s="390"/>
      <c r="F239" s="431"/>
      <c r="G239" s="390"/>
      <c r="H239" s="132" t="s">
        <v>20</v>
      </c>
      <c r="I239" s="134">
        <v>22526</v>
      </c>
      <c r="J239" s="134">
        <v>0</v>
      </c>
      <c r="K239" s="405"/>
      <c r="L239" s="396"/>
      <c r="M239" s="396"/>
      <c r="N239" s="135"/>
      <c r="O239" s="136"/>
      <c r="P239" s="137"/>
      <c r="Q239" s="137"/>
      <c r="R239" s="137"/>
      <c r="S239" s="137"/>
      <c r="T239" s="137"/>
      <c r="U239" s="137"/>
      <c r="V239" s="137"/>
      <c r="W239" s="137"/>
      <c r="X239" s="137"/>
      <c r="Y239" s="137"/>
      <c r="Z239" s="137"/>
      <c r="AA239" s="137"/>
      <c r="AB239" s="137"/>
      <c r="AC239" s="137"/>
      <c r="AD239" s="137"/>
      <c r="AE239" s="137"/>
      <c r="AF239" s="137"/>
      <c r="AG239" s="137"/>
      <c r="AH239" s="136"/>
      <c r="AI239" s="137"/>
      <c r="AJ239" s="137"/>
      <c r="AK239" s="137"/>
      <c r="AL239" s="137"/>
      <c r="AM239" s="137"/>
      <c r="AN239" s="137"/>
      <c r="AO239" s="137"/>
      <c r="AP239" s="137"/>
      <c r="AQ239" s="137"/>
      <c r="AR239" s="137"/>
      <c r="AS239" s="137"/>
      <c r="AT239" s="137"/>
      <c r="AU239" s="137"/>
      <c r="AV239" s="137"/>
      <c r="AW239" s="137"/>
      <c r="AX239" s="137"/>
      <c r="AY239" s="137"/>
      <c r="AZ239" s="138"/>
      <c r="BA239" s="136"/>
      <c r="BB239" s="136"/>
      <c r="BC239" s="112"/>
      <c r="BD239" s="90"/>
      <c r="BE239" s="90"/>
      <c r="BF239" s="90"/>
      <c r="BG239" s="90"/>
      <c r="BH239" s="90"/>
      <c r="BI239" s="90"/>
      <c r="BJ239" s="90"/>
      <c r="BK239" s="90"/>
      <c r="BL239" s="90"/>
      <c r="BM239" s="90"/>
      <c r="BN239" s="90"/>
      <c r="BO239" s="90"/>
      <c r="BP239" s="90"/>
      <c r="BQ239" s="90"/>
      <c r="BZ239" s="90"/>
      <c r="CA239" s="90"/>
      <c r="CB239" s="90"/>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c r="DK239" s="90"/>
      <c r="DL239" s="90"/>
      <c r="DM239" s="90"/>
    </row>
    <row r="240" spans="1:151" s="87" customFormat="1" ht="15.75" customHeight="1" x14ac:dyDescent="0.25">
      <c r="A240" s="382" t="s">
        <v>223</v>
      </c>
      <c r="B240" s="385" t="s">
        <v>224</v>
      </c>
      <c r="C240" s="385" t="s">
        <v>348</v>
      </c>
      <c r="D240" s="388" t="s">
        <v>336</v>
      </c>
      <c r="E240" s="388">
        <v>131</v>
      </c>
      <c r="F240" s="388">
        <v>2026</v>
      </c>
      <c r="G240" s="388" t="s">
        <v>74</v>
      </c>
      <c r="H240" s="132" t="s">
        <v>17</v>
      </c>
      <c r="I240" s="134">
        <f>I243</f>
        <v>7940</v>
      </c>
      <c r="J240" s="134">
        <f>J243</f>
        <v>0</v>
      </c>
      <c r="K240" s="403" t="s">
        <v>61</v>
      </c>
      <c r="L240" s="394" t="s">
        <v>357</v>
      </c>
      <c r="M240" s="394" t="s">
        <v>350</v>
      </c>
      <c r="N240" s="135"/>
      <c r="O240" s="136"/>
      <c r="P240" s="137"/>
      <c r="Q240" s="137"/>
      <c r="R240" s="137"/>
      <c r="S240" s="137"/>
      <c r="T240" s="137"/>
      <c r="U240" s="137"/>
      <c r="V240" s="137"/>
      <c r="W240" s="137"/>
      <c r="X240" s="137"/>
      <c r="Y240" s="137"/>
      <c r="Z240" s="137"/>
      <c r="AA240" s="137"/>
      <c r="AB240" s="137"/>
      <c r="AC240" s="137"/>
      <c r="AD240" s="137"/>
      <c r="AE240" s="137"/>
      <c r="AF240" s="137"/>
      <c r="AG240" s="137"/>
      <c r="AH240" s="136"/>
      <c r="AI240" s="137"/>
      <c r="AJ240" s="137"/>
      <c r="AK240" s="137"/>
      <c r="AL240" s="137"/>
      <c r="AM240" s="137"/>
      <c r="AN240" s="137"/>
      <c r="AO240" s="137"/>
      <c r="AP240" s="137"/>
      <c r="AQ240" s="137"/>
      <c r="AR240" s="137"/>
      <c r="AS240" s="137"/>
      <c r="AT240" s="137"/>
      <c r="AU240" s="137"/>
      <c r="AV240" s="137"/>
      <c r="AW240" s="137"/>
      <c r="AX240" s="137"/>
      <c r="AY240" s="137"/>
      <c r="AZ240" s="138"/>
      <c r="BA240" s="136"/>
      <c r="BB240" s="136"/>
      <c r="BC240" s="112"/>
      <c r="BD240" s="90"/>
      <c r="BE240" s="90"/>
      <c r="BF240" s="90"/>
      <c r="BG240" s="90"/>
      <c r="BH240" s="90"/>
      <c r="BI240" s="90"/>
      <c r="BJ240" s="90"/>
      <c r="BK240" s="90"/>
      <c r="BL240" s="90"/>
      <c r="BM240" s="90"/>
      <c r="BN240" s="90"/>
      <c r="BO240" s="90"/>
      <c r="BP240" s="90"/>
      <c r="BQ240" s="90"/>
      <c r="BZ240" s="90"/>
      <c r="CA240" s="90"/>
      <c r="CB240" s="90"/>
      <c r="CC240" s="90"/>
      <c r="CD240" s="90"/>
      <c r="CE240" s="90"/>
      <c r="CF240" s="90"/>
      <c r="CG240" s="90"/>
      <c r="CH240" s="90"/>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0"/>
      <c r="DI240" s="90"/>
      <c r="DJ240" s="90"/>
      <c r="DK240" s="90"/>
      <c r="DL240" s="90"/>
      <c r="DM240" s="90"/>
    </row>
    <row r="241" spans="1:117" s="87" customFormat="1" ht="15.75" x14ac:dyDescent="0.25">
      <c r="A241" s="383"/>
      <c r="B241" s="386"/>
      <c r="C241" s="386"/>
      <c r="D241" s="389"/>
      <c r="E241" s="389"/>
      <c r="F241" s="389"/>
      <c r="G241" s="389"/>
      <c r="H241" s="132" t="s">
        <v>18</v>
      </c>
      <c r="I241" s="133">
        <v>0</v>
      </c>
      <c r="J241" s="133">
        <v>0</v>
      </c>
      <c r="K241" s="404"/>
      <c r="L241" s="395"/>
      <c r="M241" s="395"/>
      <c r="N241" s="135"/>
      <c r="O241" s="136"/>
      <c r="P241" s="137"/>
      <c r="Q241" s="137"/>
      <c r="R241" s="137"/>
      <c r="S241" s="137"/>
      <c r="T241" s="137"/>
      <c r="U241" s="137"/>
      <c r="V241" s="137"/>
      <c r="W241" s="137"/>
      <c r="X241" s="137"/>
      <c r="Y241" s="137"/>
      <c r="Z241" s="137"/>
      <c r="AA241" s="137"/>
      <c r="AB241" s="137"/>
      <c r="AC241" s="137"/>
      <c r="AD241" s="137"/>
      <c r="AE241" s="137"/>
      <c r="AF241" s="137"/>
      <c r="AG241" s="137"/>
      <c r="AH241" s="136"/>
      <c r="AI241" s="137"/>
      <c r="AJ241" s="137"/>
      <c r="AK241" s="137"/>
      <c r="AL241" s="137"/>
      <c r="AM241" s="137"/>
      <c r="AN241" s="137"/>
      <c r="AO241" s="137"/>
      <c r="AP241" s="137"/>
      <c r="AQ241" s="137"/>
      <c r="AR241" s="137"/>
      <c r="AS241" s="137"/>
      <c r="AT241" s="137"/>
      <c r="AU241" s="137"/>
      <c r="AV241" s="137"/>
      <c r="AW241" s="137"/>
      <c r="AX241" s="137"/>
      <c r="AY241" s="137"/>
      <c r="AZ241" s="138"/>
      <c r="BA241" s="136"/>
      <c r="BB241" s="136"/>
      <c r="BC241" s="112"/>
      <c r="BD241" s="90"/>
      <c r="BE241" s="90"/>
      <c r="BF241" s="90"/>
      <c r="BG241" s="90"/>
      <c r="BH241" s="90"/>
      <c r="BI241" s="90"/>
      <c r="BJ241" s="90"/>
      <c r="BK241" s="90"/>
      <c r="BL241" s="90"/>
      <c r="BM241" s="90"/>
      <c r="BN241" s="90"/>
      <c r="BO241" s="90"/>
      <c r="BP241" s="90"/>
      <c r="BQ241" s="90"/>
      <c r="BZ241" s="90"/>
      <c r="CA241" s="90"/>
      <c r="CB241" s="90"/>
      <c r="CC241" s="90"/>
      <c r="CD241" s="90"/>
      <c r="CE241" s="90"/>
      <c r="CF241" s="90"/>
      <c r="CG241" s="90"/>
      <c r="CH241" s="90"/>
      <c r="CI241" s="90"/>
      <c r="CJ241" s="90"/>
      <c r="CK241" s="90"/>
      <c r="CL241" s="90"/>
      <c r="CM241" s="90"/>
      <c r="CN241" s="90"/>
      <c r="CO241" s="90"/>
      <c r="CP241" s="90"/>
      <c r="CQ241" s="90"/>
      <c r="CR241" s="90"/>
      <c r="CS241" s="90"/>
      <c r="CT241" s="90"/>
      <c r="CU241" s="90"/>
      <c r="CV241" s="90"/>
      <c r="CW241" s="90"/>
      <c r="CX241" s="90"/>
      <c r="CY241" s="90"/>
      <c r="CZ241" s="90"/>
      <c r="DA241" s="90"/>
      <c r="DB241" s="90"/>
      <c r="DC241" s="90"/>
      <c r="DD241" s="90"/>
      <c r="DE241" s="90"/>
      <c r="DF241" s="90"/>
      <c r="DG241" s="90"/>
      <c r="DH241" s="90"/>
      <c r="DI241" s="90"/>
      <c r="DJ241" s="90"/>
      <c r="DK241" s="90"/>
      <c r="DL241" s="90"/>
      <c r="DM241" s="90"/>
    </row>
    <row r="242" spans="1:117" s="87" customFormat="1" ht="15.75" x14ac:dyDescent="0.25">
      <c r="A242" s="383"/>
      <c r="B242" s="386"/>
      <c r="C242" s="386"/>
      <c r="D242" s="389"/>
      <c r="E242" s="389"/>
      <c r="F242" s="389"/>
      <c r="G242" s="389"/>
      <c r="H242" s="132" t="s">
        <v>19</v>
      </c>
      <c r="I242" s="133">
        <v>0</v>
      </c>
      <c r="J242" s="133">
        <v>0</v>
      </c>
      <c r="K242" s="404"/>
      <c r="L242" s="395"/>
      <c r="M242" s="395"/>
      <c r="N242" s="135"/>
      <c r="O242" s="136"/>
      <c r="P242" s="137"/>
      <c r="Q242" s="137"/>
      <c r="R242" s="137"/>
      <c r="S242" s="137"/>
      <c r="T242" s="137"/>
      <c r="U242" s="137"/>
      <c r="V242" s="137"/>
      <c r="W242" s="137"/>
      <c r="X242" s="137"/>
      <c r="Y242" s="137"/>
      <c r="Z242" s="137"/>
      <c r="AA242" s="137"/>
      <c r="AB242" s="137"/>
      <c r="AC242" s="137"/>
      <c r="AD242" s="137"/>
      <c r="AE242" s="137"/>
      <c r="AF242" s="137"/>
      <c r="AG242" s="137"/>
      <c r="AH242" s="136"/>
      <c r="AI242" s="137"/>
      <c r="AJ242" s="137"/>
      <c r="AK242" s="137"/>
      <c r="AL242" s="137"/>
      <c r="AM242" s="137"/>
      <c r="AN242" s="137"/>
      <c r="AO242" s="137"/>
      <c r="AP242" s="137"/>
      <c r="AQ242" s="137"/>
      <c r="AR242" s="137"/>
      <c r="AS242" s="137"/>
      <c r="AT242" s="137"/>
      <c r="AU242" s="137"/>
      <c r="AV242" s="137"/>
      <c r="AW242" s="137"/>
      <c r="AX242" s="137"/>
      <c r="AY242" s="137"/>
      <c r="AZ242" s="138"/>
      <c r="BA242" s="136"/>
      <c r="BB242" s="136"/>
      <c r="BC242" s="112"/>
      <c r="BD242" s="90"/>
      <c r="BE242" s="90"/>
      <c r="BF242" s="90"/>
      <c r="BG242" s="90"/>
      <c r="BH242" s="90"/>
      <c r="BI242" s="90"/>
      <c r="BJ242" s="90"/>
      <c r="BK242" s="90"/>
      <c r="BL242" s="90"/>
      <c r="BM242" s="90"/>
      <c r="BN242" s="90"/>
      <c r="BO242" s="90"/>
      <c r="BP242" s="90"/>
      <c r="BQ242" s="90"/>
      <c r="BZ242" s="90"/>
      <c r="CA242" s="90"/>
      <c r="CB242" s="90"/>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0"/>
      <c r="DJ242" s="90"/>
      <c r="DK242" s="90"/>
      <c r="DL242" s="90"/>
      <c r="DM242" s="90"/>
    </row>
    <row r="243" spans="1:117" s="162" customFormat="1" ht="31.5" x14ac:dyDescent="0.25">
      <c r="A243" s="384"/>
      <c r="B243" s="387"/>
      <c r="C243" s="387"/>
      <c r="D243" s="390"/>
      <c r="E243" s="390"/>
      <c r="F243" s="390"/>
      <c r="G243" s="390"/>
      <c r="H243" s="157" t="s">
        <v>20</v>
      </c>
      <c r="I243" s="134">
        <v>7940</v>
      </c>
      <c r="J243" s="134">
        <v>0</v>
      </c>
      <c r="K243" s="405"/>
      <c r="L243" s="396"/>
      <c r="M243" s="396"/>
      <c r="N243" s="158"/>
      <c r="O243" s="159"/>
      <c r="P243" s="160"/>
      <c r="Q243" s="160"/>
      <c r="R243" s="160"/>
      <c r="S243" s="160"/>
      <c r="T243" s="160"/>
      <c r="U243" s="160"/>
      <c r="V243" s="160"/>
      <c r="W243" s="160"/>
      <c r="X243" s="160"/>
      <c r="Y243" s="160"/>
      <c r="Z243" s="160"/>
      <c r="AA243" s="160"/>
      <c r="AB243" s="160"/>
      <c r="AC243" s="160"/>
      <c r="AD243" s="160"/>
      <c r="AE243" s="160"/>
      <c r="AF243" s="160"/>
      <c r="AG243" s="160"/>
      <c r="AH243" s="159"/>
      <c r="AI243" s="160"/>
      <c r="AJ243" s="160"/>
      <c r="AK243" s="160"/>
      <c r="AL243" s="160"/>
      <c r="AM243" s="160"/>
      <c r="AN243" s="160"/>
      <c r="AO243" s="160"/>
      <c r="AP243" s="160"/>
      <c r="AQ243" s="160"/>
      <c r="AR243" s="160"/>
      <c r="AS243" s="160"/>
      <c r="AT243" s="160"/>
      <c r="AU243" s="160"/>
      <c r="AV243" s="160"/>
      <c r="AW243" s="160"/>
      <c r="AX243" s="160"/>
      <c r="AY243" s="160"/>
      <c r="AZ243" s="161"/>
      <c r="BA243" s="159"/>
      <c r="BB243" s="159"/>
      <c r="BC243" s="112"/>
      <c r="BD243" s="90"/>
      <c r="BE243" s="90"/>
      <c r="BF243" s="90"/>
      <c r="BG243" s="90"/>
      <c r="BH243" s="90"/>
      <c r="BI243" s="90"/>
      <c r="BJ243" s="90"/>
      <c r="BK243" s="90"/>
      <c r="BL243" s="90"/>
      <c r="BM243" s="90"/>
      <c r="BN243" s="90"/>
      <c r="BO243" s="90"/>
      <c r="BP243" s="90"/>
      <c r="BQ243" s="90"/>
      <c r="BZ243" s="90"/>
      <c r="CA243" s="90"/>
      <c r="CB243" s="90"/>
      <c r="CC243" s="90"/>
      <c r="CD243" s="90"/>
      <c r="CE243" s="90"/>
      <c r="CF243" s="90"/>
      <c r="CG243" s="90"/>
      <c r="CH243" s="90"/>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0"/>
      <c r="DI243" s="90"/>
      <c r="DJ243" s="90"/>
      <c r="DK243" s="90"/>
      <c r="DL243" s="90"/>
      <c r="DM243" s="90"/>
    </row>
    <row r="244" spans="1:117" s="162" customFormat="1" ht="15.75" customHeight="1" x14ac:dyDescent="0.25">
      <c r="A244" s="382" t="s">
        <v>225</v>
      </c>
      <c r="B244" s="385" t="s">
        <v>226</v>
      </c>
      <c r="C244" s="385" t="s">
        <v>348</v>
      </c>
      <c r="D244" s="388" t="s">
        <v>336</v>
      </c>
      <c r="E244" s="388">
        <v>97</v>
      </c>
      <c r="F244" s="388">
        <v>2026</v>
      </c>
      <c r="G244" s="388" t="s">
        <v>74</v>
      </c>
      <c r="H244" s="132" t="s">
        <v>17</v>
      </c>
      <c r="I244" s="134">
        <f>I247</f>
        <v>3360</v>
      </c>
      <c r="J244" s="134">
        <f>J247</f>
        <v>0</v>
      </c>
      <c r="K244" s="403" t="s">
        <v>61</v>
      </c>
      <c r="L244" s="394" t="s">
        <v>259</v>
      </c>
      <c r="M244" s="394" t="s">
        <v>350</v>
      </c>
      <c r="N244" s="158"/>
      <c r="O244" s="159"/>
      <c r="P244" s="160"/>
      <c r="Q244" s="160"/>
      <c r="R244" s="160"/>
      <c r="S244" s="160"/>
      <c r="T244" s="160"/>
      <c r="U244" s="160"/>
      <c r="V244" s="160"/>
      <c r="W244" s="160"/>
      <c r="X244" s="160"/>
      <c r="Y244" s="160"/>
      <c r="Z244" s="160"/>
      <c r="AA244" s="160"/>
      <c r="AB244" s="160"/>
      <c r="AC244" s="160"/>
      <c r="AD244" s="160"/>
      <c r="AE244" s="160"/>
      <c r="AF244" s="160"/>
      <c r="AG244" s="160"/>
      <c r="AH244" s="159"/>
      <c r="AI244" s="160"/>
      <c r="AJ244" s="160"/>
      <c r="AK244" s="160"/>
      <c r="AL244" s="160"/>
      <c r="AM244" s="160"/>
      <c r="AN244" s="160"/>
      <c r="AO244" s="160"/>
      <c r="AP244" s="160"/>
      <c r="AQ244" s="160"/>
      <c r="AR244" s="160"/>
      <c r="AS244" s="160"/>
      <c r="AT244" s="160"/>
      <c r="AU244" s="160"/>
      <c r="AV244" s="160"/>
      <c r="AW244" s="160"/>
      <c r="AX244" s="160"/>
      <c r="AY244" s="160"/>
      <c r="AZ244" s="161"/>
      <c r="BA244" s="159"/>
      <c r="BB244" s="159"/>
      <c r="BC244" s="112"/>
      <c r="BD244" s="90"/>
      <c r="BE244" s="90"/>
      <c r="BF244" s="90"/>
      <c r="BG244" s="90"/>
      <c r="BH244" s="90"/>
      <c r="BI244" s="90"/>
      <c r="BJ244" s="90"/>
      <c r="BK244" s="90"/>
      <c r="BL244" s="90"/>
      <c r="BM244" s="90"/>
      <c r="BN244" s="90"/>
      <c r="BO244" s="90"/>
      <c r="BP244" s="90"/>
      <c r="BQ244" s="90"/>
      <c r="BZ244" s="90"/>
      <c r="CA244" s="90"/>
      <c r="CB244" s="90"/>
      <c r="CC244" s="90"/>
      <c r="CD244" s="90"/>
      <c r="CE244" s="90"/>
      <c r="CF244" s="90"/>
      <c r="CG244" s="90"/>
      <c r="CH244" s="90"/>
      <c r="CI244" s="90"/>
      <c r="CJ244" s="90"/>
      <c r="CK244" s="90"/>
      <c r="CL244" s="90"/>
      <c r="CM244" s="90"/>
      <c r="CN244" s="90"/>
      <c r="CO244" s="90"/>
      <c r="CP244" s="90"/>
      <c r="CQ244" s="90"/>
      <c r="CR244" s="90"/>
      <c r="CS244" s="90"/>
      <c r="CT244" s="90"/>
      <c r="CU244" s="90"/>
      <c r="CV244" s="90"/>
      <c r="CW244" s="90"/>
      <c r="CX244" s="90"/>
      <c r="CY244" s="90"/>
      <c r="CZ244" s="90"/>
      <c r="DA244" s="90"/>
      <c r="DB244" s="90"/>
      <c r="DC244" s="90"/>
      <c r="DD244" s="90"/>
      <c r="DE244" s="90"/>
      <c r="DF244" s="90"/>
      <c r="DG244" s="90"/>
      <c r="DH244" s="90"/>
      <c r="DI244" s="90"/>
      <c r="DJ244" s="90"/>
      <c r="DK244" s="90"/>
      <c r="DL244" s="90"/>
      <c r="DM244" s="90"/>
    </row>
    <row r="245" spans="1:117" s="162" customFormat="1" ht="15.75" x14ac:dyDescent="0.25">
      <c r="A245" s="383"/>
      <c r="B245" s="386"/>
      <c r="C245" s="386"/>
      <c r="D245" s="389"/>
      <c r="E245" s="389"/>
      <c r="F245" s="389"/>
      <c r="G245" s="389"/>
      <c r="H245" s="132" t="s">
        <v>18</v>
      </c>
      <c r="I245" s="133">
        <v>0</v>
      </c>
      <c r="J245" s="133">
        <v>0</v>
      </c>
      <c r="K245" s="404"/>
      <c r="L245" s="395"/>
      <c r="M245" s="395"/>
      <c r="N245" s="158"/>
      <c r="O245" s="159"/>
      <c r="P245" s="160"/>
      <c r="Q245" s="160"/>
      <c r="R245" s="160"/>
      <c r="S245" s="160"/>
      <c r="T245" s="160"/>
      <c r="U245" s="160"/>
      <c r="V245" s="160"/>
      <c r="W245" s="160"/>
      <c r="X245" s="160"/>
      <c r="Y245" s="160"/>
      <c r="Z245" s="160"/>
      <c r="AA245" s="160"/>
      <c r="AB245" s="160"/>
      <c r="AC245" s="160"/>
      <c r="AD245" s="160"/>
      <c r="AE245" s="160"/>
      <c r="AF245" s="160"/>
      <c r="AG245" s="160"/>
      <c r="AH245" s="159"/>
      <c r="AI245" s="160"/>
      <c r="AJ245" s="160"/>
      <c r="AK245" s="160"/>
      <c r="AL245" s="160"/>
      <c r="AM245" s="160"/>
      <c r="AN245" s="160"/>
      <c r="AO245" s="160"/>
      <c r="AP245" s="160"/>
      <c r="AQ245" s="160"/>
      <c r="AR245" s="160"/>
      <c r="AS245" s="160"/>
      <c r="AT245" s="160"/>
      <c r="AU245" s="160"/>
      <c r="AV245" s="160"/>
      <c r="AW245" s="160"/>
      <c r="AX245" s="160"/>
      <c r="AY245" s="160"/>
      <c r="AZ245" s="161"/>
      <c r="BA245" s="159"/>
      <c r="BB245" s="159"/>
      <c r="BC245" s="112"/>
      <c r="BD245" s="90"/>
      <c r="BE245" s="90"/>
      <c r="BF245" s="90"/>
      <c r="BG245" s="90"/>
      <c r="BH245" s="90"/>
      <c r="BI245" s="90"/>
      <c r="BJ245" s="90"/>
      <c r="BK245" s="90"/>
      <c r="BL245" s="90"/>
      <c r="BM245" s="90"/>
      <c r="BN245" s="90"/>
      <c r="BO245" s="90"/>
      <c r="BP245" s="90"/>
      <c r="BQ245" s="90"/>
      <c r="BZ245" s="90"/>
      <c r="CA245" s="90"/>
      <c r="CB245" s="90"/>
      <c r="CC245" s="90"/>
      <c r="CD245" s="90"/>
      <c r="CE245" s="90"/>
      <c r="CF245" s="90"/>
      <c r="CG245" s="90"/>
      <c r="CH245" s="90"/>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0"/>
      <c r="DI245" s="90"/>
      <c r="DJ245" s="90"/>
      <c r="DK245" s="90"/>
      <c r="DL245" s="90"/>
      <c r="DM245" s="90"/>
    </row>
    <row r="246" spans="1:117" s="162" customFormat="1" ht="15.75" x14ac:dyDescent="0.25">
      <c r="A246" s="383"/>
      <c r="B246" s="386"/>
      <c r="C246" s="386"/>
      <c r="D246" s="389"/>
      <c r="E246" s="389"/>
      <c r="F246" s="389"/>
      <c r="G246" s="389"/>
      <c r="H246" s="132" t="s">
        <v>19</v>
      </c>
      <c r="I246" s="133">
        <v>0</v>
      </c>
      <c r="J246" s="133">
        <v>0</v>
      </c>
      <c r="K246" s="404"/>
      <c r="L246" s="395"/>
      <c r="M246" s="395"/>
      <c r="N246" s="158"/>
      <c r="O246" s="159"/>
      <c r="P246" s="160"/>
      <c r="Q246" s="160"/>
      <c r="R246" s="160"/>
      <c r="S246" s="160"/>
      <c r="T246" s="160"/>
      <c r="U246" s="160"/>
      <c r="V246" s="160"/>
      <c r="W246" s="160"/>
      <c r="X246" s="160"/>
      <c r="Y246" s="160"/>
      <c r="Z246" s="160"/>
      <c r="AA246" s="160"/>
      <c r="AB246" s="160"/>
      <c r="AC246" s="160"/>
      <c r="AD246" s="160"/>
      <c r="AE246" s="160"/>
      <c r="AF246" s="160"/>
      <c r="AG246" s="160"/>
      <c r="AH246" s="159"/>
      <c r="AI246" s="160"/>
      <c r="AJ246" s="160"/>
      <c r="AK246" s="160"/>
      <c r="AL246" s="160"/>
      <c r="AM246" s="160"/>
      <c r="AN246" s="160"/>
      <c r="AO246" s="160"/>
      <c r="AP246" s="160"/>
      <c r="AQ246" s="160"/>
      <c r="AR246" s="160"/>
      <c r="AS246" s="160"/>
      <c r="AT246" s="160"/>
      <c r="AU246" s="160"/>
      <c r="AV246" s="160"/>
      <c r="AW246" s="160"/>
      <c r="AX246" s="160"/>
      <c r="AY246" s="160"/>
      <c r="AZ246" s="161"/>
      <c r="BA246" s="159"/>
      <c r="BB246" s="159"/>
      <c r="BC246" s="112"/>
      <c r="BD246" s="90"/>
      <c r="BE246" s="90"/>
      <c r="BF246" s="90"/>
      <c r="BG246" s="90"/>
      <c r="BH246" s="90"/>
      <c r="BI246" s="90"/>
      <c r="BJ246" s="90"/>
      <c r="BK246" s="90"/>
      <c r="BL246" s="90"/>
      <c r="BM246" s="90"/>
      <c r="BN246" s="90"/>
      <c r="BO246" s="90"/>
      <c r="BP246" s="90"/>
      <c r="BQ246" s="90"/>
      <c r="BZ246" s="90"/>
      <c r="CA246" s="90"/>
      <c r="CB246" s="90"/>
      <c r="CC246" s="90"/>
      <c r="CD246" s="90"/>
      <c r="CE246" s="90"/>
      <c r="CF246" s="90"/>
      <c r="CG246" s="90"/>
      <c r="CH246" s="90"/>
      <c r="CI246" s="90"/>
      <c r="CJ246" s="90"/>
      <c r="CK246" s="90"/>
      <c r="CL246" s="90"/>
      <c r="CM246" s="90"/>
      <c r="CN246" s="90"/>
      <c r="CO246" s="90"/>
      <c r="CP246" s="90"/>
      <c r="CQ246" s="90"/>
      <c r="CR246" s="90"/>
      <c r="CS246" s="90"/>
      <c r="CT246" s="90"/>
      <c r="CU246" s="90"/>
      <c r="CV246" s="90"/>
      <c r="CW246" s="90"/>
      <c r="CX246" s="90"/>
      <c r="CY246" s="90"/>
      <c r="CZ246" s="90"/>
      <c r="DA246" s="90"/>
      <c r="DB246" s="90"/>
      <c r="DC246" s="90"/>
      <c r="DD246" s="90"/>
      <c r="DE246" s="90"/>
      <c r="DF246" s="90"/>
      <c r="DG246" s="90"/>
      <c r="DH246" s="90"/>
      <c r="DI246" s="90"/>
      <c r="DJ246" s="90"/>
      <c r="DK246" s="90"/>
      <c r="DL246" s="90"/>
      <c r="DM246" s="90"/>
    </row>
    <row r="247" spans="1:117" s="162" customFormat="1" ht="31.5" x14ac:dyDescent="0.25">
      <c r="A247" s="384"/>
      <c r="B247" s="387"/>
      <c r="C247" s="387"/>
      <c r="D247" s="390"/>
      <c r="E247" s="390"/>
      <c r="F247" s="390"/>
      <c r="G247" s="390"/>
      <c r="H247" s="157" t="s">
        <v>20</v>
      </c>
      <c r="I247" s="134">
        <v>3360</v>
      </c>
      <c r="J247" s="134">
        <v>0</v>
      </c>
      <c r="K247" s="405"/>
      <c r="L247" s="396"/>
      <c r="M247" s="396"/>
      <c r="N247" s="158"/>
      <c r="O247" s="159"/>
      <c r="P247" s="160"/>
      <c r="Q247" s="160"/>
      <c r="R247" s="160"/>
      <c r="S247" s="160"/>
      <c r="T247" s="160"/>
      <c r="U247" s="160"/>
      <c r="V247" s="160"/>
      <c r="W247" s="160"/>
      <c r="X247" s="160"/>
      <c r="Y247" s="160"/>
      <c r="Z247" s="160"/>
      <c r="AA247" s="160"/>
      <c r="AB247" s="160"/>
      <c r="AC247" s="160"/>
      <c r="AD247" s="160"/>
      <c r="AE247" s="160"/>
      <c r="AF247" s="160"/>
      <c r="AG247" s="160"/>
      <c r="AH247" s="159"/>
      <c r="AI247" s="160"/>
      <c r="AJ247" s="160"/>
      <c r="AK247" s="160"/>
      <c r="AL247" s="160"/>
      <c r="AM247" s="160"/>
      <c r="AN247" s="160"/>
      <c r="AO247" s="160"/>
      <c r="AP247" s="160"/>
      <c r="AQ247" s="160"/>
      <c r="AR247" s="160"/>
      <c r="AS247" s="160"/>
      <c r="AT247" s="160"/>
      <c r="AU247" s="160"/>
      <c r="AV247" s="160"/>
      <c r="AW247" s="160"/>
      <c r="AX247" s="160"/>
      <c r="AY247" s="160"/>
      <c r="AZ247" s="161"/>
      <c r="BA247" s="159"/>
      <c r="BB247" s="159"/>
      <c r="BC247" s="112"/>
      <c r="BD247" s="90"/>
      <c r="BE247" s="90"/>
      <c r="BF247" s="90"/>
      <c r="BG247" s="90"/>
      <c r="BH247" s="90"/>
      <c r="BI247" s="90"/>
      <c r="BJ247" s="90"/>
      <c r="BK247" s="90"/>
      <c r="BL247" s="90"/>
      <c r="BM247" s="90"/>
      <c r="BN247" s="90"/>
      <c r="BO247" s="90"/>
      <c r="BP247" s="90"/>
      <c r="BQ247" s="90"/>
      <c r="BZ247" s="90"/>
      <c r="CA247" s="90"/>
      <c r="CB247" s="90"/>
      <c r="CC247" s="90"/>
      <c r="CD247" s="90"/>
      <c r="CE247" s="90"/>
      <c r="CF247" s="90"/>
      <c r="CG247" s="90"/>
      <c r="CH247" s="90"/>
      <c r="CI247" s="90"/>
      <c r="CJ247" s="90"/>
      <c r="CK247" s="90"/>
      <c r="CL247" s="90"/>
      <c r="CM247" s="90"/>
      <c r="CN247" s="90"/>
      <c r="CO247" s="90"/>
      <c r="CP247" s="90"/>
      <c r="CQ247" s="90"/>
      <c r="CR247" s="90"/>
      <c r="CS247" s="90"/>
      <c r="CT247" s="90"/>
      <c r="CU247" s="90"/>
      <c r="CV247" s="90"/>
      <c r="CW247" s="90"/>
      <c r="CX247" s="90"/>
      <c r="CY247" s="90"/>
      <c r="CZ247" s="90"/>
      <c r="DA247" s="90"/>
      <c r="DB247" s="90"/>
      <c r="DC247" s="90"/>
      <c r="DD247" s="90"/>
      <c r="DE247" s="90"/>
      <c r="DF247" s="90"/>
      <c r="DG247" s="90"/>
      <c r="DH247" s="90"/>
      <c r="DI247" s="90"/>
      <c r="DJ247" s="90"/>
      <c r="DK247" s="90"/>
      <c r="DL247" s="90"/>
      <c r="DM247" s="90"/>
    </row>
    <row r="248" spans="1:117" s="162" customFormat="1" ht="15.75" customHeight="1" x14ac:dyDescent="0.25">
      <c r="A248" s="382" t="s">
        <v>227</v>
      </c>
      <c r="B248" s="385" t="s">
        <v>228</v>
      </c>
      <c r="C248" s="385" t="s">
        <v>348</v>
      </c>
      <c r="D248" s="388" t="s">
        <v>336</v>
      </c>
      <c r="E248" s="388">
        <v>12</v>
      </c>
      <c r="F248" s="388">
        <v>2026</v>
      </c>
      <c r="G248" s="388" t="s">
        <v>74</v>
      </c>
      <c r="H248" s="132" t="s">
        <v>17</v>
      </c>
      <c r="I248" s="134">
        <f>I251</f>
        <v>620</v>
      </c>
      <c r="J248" s="134">
        <f>J251</f>
        <v>0</v>
      </c>
      <c r="K248" s="403" t="s">
        <v>61</v>
      </c>
      <c r="L248" s="394" t="s">
        <v>259</v>
      </c>
      <c r="M248" s="394" t="s">
        <v>350</v>
      </c>
      <c r="N248" s="158"/>
      <c r="O248" s="159"/>
      <c r="P248" s="160"/>
      <c r="Q248" s="160"/>
      <c r="R248" s="160"/>
      <c r="S248" s="160"/>
      <c r="T248" s="160"/>
      <c r="U248" s="160"/>
      <c r="V248" s="160"/>
      <c r="W248" s="160"/>
      <c r="X248" s="160"/>
      <c r="Y248" s="160"/>
      <c r="Z248" s="160"/>
      <c r="AA248" s="160"/>
      <c r="AB248" s="160"/>
      <c r="AC248" s="160"/>
      <c r="AD248" s="160"/>
      <c r="AE248" s="160"/>
      <c r="AF248" s="160"/>
      <c r="AG248" s="160"/>
      <c r="AH248" s="159"/>
      <c r="AI248" s="160"/>
      <c r="AJ248" s="160"/>
      <c r="AK248" s="160"/>
      <c r="AL248" s="160"/>
      <c r="AM248" s="160"/>
      <c r="AN248" s="160"/>
      <c r="AO248" s="160"/>
      <c r="AP248" s="160"/>
      <c r="AQ248" s="160"/>
      <c r="AR248" s="160"/>
      <c r="AS248" s="160"/>
      <c r="AT248" s="160"/>
      <c r="AU248" s="160"/>
      <c r="AV248" s="160"/>
      <c r="AW248" s="160"/>
      <c r="AX248" s="160"/>
      <c r="AY248" s="160"/>
      <c r="AZ248" s="161"/>
      <c r="BA248" s="159"/>
      <c r="BB248" s="159"/>
      <c r="BC248" s="112"/>
      <c r="BD248" s="90"/>
      <c r="BE248" s="90"/>
      <c r="BF248" s="90"/>
      <c r="BG248" s="90"/>
      <c r="BH248" s="90"/>
      <c r="BI248" s="90"/>
      <c r="BJ248" s="90"/>
      <c r="BK248" s="90"/>
      <c r="BL248" s="90"/>
      <c r="BM248" s="90"/>
      <c r="BN248" s="90"/>
      <c r="BO248" s="90"/>
      <c r="BP248" s="90"/>
      <c r="BQ248" s="90"/>
      <c r="BZ248" s="90"/>
      <c r="CA248" s="90"/>
      <c r="CB248" s="90"/>
      <c r="CC248" s="90"/>
      <c r="CD248" s="90"/>
      <c r="CE248" s="90"/>
      <c r="CF248" s="90"/>
      <c r="CG248" s="90"/>
      <c r="CH248" s="90"/>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0"/>
      <c r="DI248" s="90"/>
      <c r="DJ248" s="90"/>
      <c r="DK248" s="90"/>
      <c r="DL248" s="90"/>
      <c r="DM248" s="90"/>
    </row>
    <row r="249" spans="1:117" s="162" customFormat="1" ht="15.75" x14ac:dyDescent="0.25">
      <c r="A249" s="383"/>
      <c r="B249" s="386"/>
      <c r="C249" s="386"/>
      <c r="D249" s="389"/>
      <c r="E249" s="389"/>
      <c r="F249" s="389"/>
      <c r="G249" s="389"/>
      <c r="H249" s="132" t="s">
        <v>18</v>
      </c>
      <c r="I249" s="133">
        <v>0</v>
      </c>
      <c r="J249" s="133">
        <v>0</v>
      </c>
      <c r="K249" s="404"/>
      <c r="L249" s="395"/>
      <c r="M249" s="395"/>
      <c r="N249" s="158"/>
      <c r="O249" s="159"/>
      <c r="P249" s="160"/>
      <c r="Q249" s="160"/>
      <c r="R249" s="160"/>
      <c r="S249" s="160"/>
      <c r="T249" s="160"/>
      <c r="U249" s="160"/>
      <c r="V249" s="160"/>
      <c r="W249" s="160"/>
      <c r="X249" s="160"/>
      <c r="Y249" s="160"/>
      <c r="Z249" s="160"/>
      <c r="AA249" s="160"/>
      <c r="AB249" s="160"/>
      <c r="AC249" s="160"/>
      <c r="AD249" s="160"/>
      <c r="AE249" s="160"/>
      <c r="AF249" s="160"/>
      <c r="AG249" s="160"/>
      <c r="AH249" s="159"/>
      <c r="AI249" s="160"/>
      <c r="AJ249" s="160"/>
      <c r="AK249" s="160"/>
      <c r="AL249" s="160"/>
      <c r="AM249" s="160"/>
      <c r="AN249" s="160"/>
      <c r="AO249" s="160"/>
      <c r="AP249" s="160"/>
      <c r="AQ249" s="160"/>
      <c r="AR249" s="160"/>
      <c r="AS249" s="160"/>
      <c r="AT249" s="160"/>
      <c r="AU249" s="160"/>
      <c r="AV249" s="160"/>
      <c r="AW249" s="160"/>
      <c r="AX249" s="160"/>
      <c r="AY249" s="160"/>
      <c r="AZ249" s="161"/>
      <c r="BA249" s="159"/>
      <c r="BB249" s="159"/>
      <c r="BC249" s="112"/>
      <c r="BD249" s="90"/>
      <c r="BE249" s="90"/>
      <c r="BF249" s="90"/>
      <c r="BG249" s="90"/>
      <c r="BH249" s="90"/>
      <c r="BI249" s="90"/>
      <c r="BJ249" s="90"/>
      <c r="BK249" s="90"/>
      <c r="BL249" s="90"/>
      <c r="BM249" s="90"/>
      <c r="BN249" s="90"/>
      <c r="BO249" s="90"/>
      <c r="BP249" s="90"/>
      <c r="BQ249" s="90"/>
      <c r="BZ249" s="90"/>
      <c r="CA249" s="90"/>
      <c r="CB249" s="90"/>
      <c r="CC249" s="90"/>
      <c r="CD249" s="90"/>
      <c r="CE249" s="90"/>
      <c r="CF249" s="90"/>
      <c r="CG249" s="90"/>
      <c r="CH249" s="90"/>
      <c r="CI249" s="90"/>
      <c r="CJ249" s="90"/>
      <c r="CK249" s="90"/>
      <c r="CL249" s="90"/>
      <c r="CM249" s="90"/>
      <c r="CN249" s="90"/>
      <c r="CO249" s="90"/>
      <c r="CP249" s="90"/>
      <c r="CQ249" s="90"/>
      <c r="CR249" s="90"/>
      <c r="CS249" s="90"/>
      <c r="CT249" s="90"/>
      <c r="CU249" s="90"/>
      <c r="CV249" s="90"/>
      <c r="CW249" s="90"/>
      <c r="CX249" s="90"/>
      <c r="CY249" s="90"/>
      <c r="CZ249" s="90"/>
      <c r="DA249" s="90"/>
      <c r="DB249" s="90"/>
      <c r="DC249" s="90"/>
      <c r="DD249" s="90"/>
      <c r="DE249" s="90"/>
      <c r="DF249" s="90"/>
      <c r="DG249" s="90"/>
      <c r="DH249" s="90"/>
      <c r="DI249" s="90"/>
      <c r="DJ249" s="90"/>
      <c r="DK249" s="90"/>
      <c r="DL249" s="90"/>
      <c r="DM249" s="90"/>
    </row>
    <row r="250" spans="1:117" s="162" customFormat="1" ht="15.75" x14ac:dyDescent="0.25">
      <c r="A250" s="383"/>
      <c r="B250" s="386"/>
      <c r="C250" s="386"/>
      <c r="D250" s="389"/>
      <c r="E250" s="389"/>
      <c r="F250" s="389"/>
      <c r="G250" s="389"/>
      <c r="H250" s="132" t="s">
        <v>19</v>
      </c>
      <c r="I250" s="133">
        <v>0</v>
      </c>
      <c r="J250" s="133">
        <v>0</v>
      </c>
      <c r="K250" s="404"/>
      <c r="L250" s="395"/>
      <c r="M250" s="395"/>
      <c r="N250" s="158"/>
      <c r="O250" s="159"/>
      <c r="P250" s="160"/>
      <c r="Q250" s="160"/>
      <c r="R250" s="160"/>
      <c r="S250" s="160"/>
      <c r="T250" s="160"/>
      <c r="U250" s="160"/>
      <c r="V250" s="160"/>
      <c r="W250" s="160"/>
      <c r="X250" s="160"/>
      <c r="Y250" s="160"/>
      <c r="Z250" s="160"/>
      <c r="AA250" s="160"/>
      <c r="AB250" s="160"/>
      <c r="AC250" s="160"/>
      <c r="AD250" s="160"/>
      <c r="AE250" s="160"/>
      <c r="AF250" s="160"/>
      <c r="AG250" s="160"/>
      <c r="AH250" s="159"/>
      <c r="AI250" s="160"/>
      <c r="AJ250" s="160"/>
      <c r="AK250" s="160"/>
      <c r="AL250" s="160"/>
      <c r="AM250" s="160"/>
      <c r="AN250" s="160"/>
      <c r="AO250" s="160"/>
      <c r="AP250" s="160"/>
      <c r="AQ250" s="160"/>
      <c r="AR250" s="160"/>
      <c r="AS250" s="160"/>
      <c r="AT250" s="160"/>
      <c r="AU250" s="160"/>
      <c r="AV250" s="160"/>
      <c r="AW250" s="160"/>
      <c r="AX250" s="160"/>
      <c r="AY250" s="160"/>
      <c r="AZ250" s="161"/>
      <c r="BA250" s="159"/>
      <c r="BB250" s="159"/>
      <c r="BC250" s="112"/>
      <c r="BD250" s="90"/>
      <c r="BE250" s="90"/>
      <c r="BF250" s="90"/>
      <c r="BG250" s="90"/>
      <c r="BH250" s="90"/>
      <c r="BI250" s="90"/>
      <c r="BJ250" s="90"/>
      <c r="BK250" s="90"/>
      <c r="BL250" s="90"/>
      <c r="BM250" s="90"/>
      <c r="BN250" s="90"/>
      <c r="BO250" s="90"/>
      <c r="BP250" s="90"/>
      <c r="BQ250" s="90"/>
      <c r="BZ250" s="90"/>
      <c r="CA250" s="90"/>
      <c r="CB250" s="90"/>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0"/>
      <c r="DI250" s="90"/>
      <c r="DJ250" s="90"/>
      <c r="DK250" s="90"/>
      <c r="DL250" s="90"/>
      <c r="DM250" s="90"/>
    </row>
    <row r="251" spans="1:117" s="162" customFormat="1" ht="31.5" x14ac:dyDescent="0.25">
      <c r="A251" s="384"/>
      <c r="B251" s="387"/>
      <c r="C251" s="387"/>
      <c r="D251" s="390"/>
      <c r="E251" s="390"/>
      <c r="F251" s="390"/>
      <c r="G251" s="390"/>
      <c r="H251" s="157" t="s">
        <v>20</v>
      </c>
      <c r="I251" s="134">
        <v>620</v>
      </c>
      <c r="J251" s="134">
        <v>0</v>
      </c>
      <c r="K251" s="405"/>
      <c r="L251" s="396"/>
      <c r="M251" s="396"/>
      <c r="N251" s="158"/>
      <c r="O251" s="159"/>
      <c r="P251" s="160"/>
      <c r="Q251" s="160"/>
      <c r="R251" s="160"/>
      <c r="S251" s="160"/>
      <c r="T251" s="160"/>
      <c r="U251" s="160"/>
      <c r="V251" s="160"/>
      <c r="W251" s="160"/>
      <c r="X251" s="160"/>
      <c r="Y251" s="160"/>
      <c r="Z251" s="160"/>
      <c r="AA251" s="160"/>
      <c r="AB251" s="160"/>
      <c r="AC251" s="160"/>
      <c r="AD251" s="160"/>
      <c r="AE251" s="160"/>
      <c r="AF251" s="160"/>
      <c r="AG251" s="160"/>
      <c r="AH251" s="159"/>
      <c r="AI251" s="160"/>
      <c r="AJ251" s="160"/>
      <c r="AK251" s="160"/>
      <c r="AL251" s="160"/>
      <c r="AM251" s="160"/>
      <c r="AN251" s="160"/>
      <c r="AO251" s="160"/>
      <c r="AP251" s="160"/>
      <c r="AQ251" s="160"/>
      <c r="AR251" s="160"/>
      <c r="AS251" s="160"/>
      <c r="AT251" s="160"/>
      <c r="AU251" s="160"/>
      <c r="AV251" s="160"/>
      <c r="AW251" s="160"/>
      <c r="AX251" s="160"/>
      <c r="AY251" s="160"/>
      <c r="AZ251" s="161"/>
      <c r="BA251" s="159"/>
      <c r="BB251" s="159"/>
      <c r="BC251" s="112"/>
      <c r="BD251" s="90"/>
      <c r="BE251" s="90"/>
      <c r="BF251" s="90"/>
      <c r="BG251" s="90"/>
      <c r="BH251" s="90"/>
      <c r="BI251" s="90"/>
      <c r="BJ251" s="90"/>
      <c r="BK251" s="90"/>
      <c r="BL251" s="90"/>
      <c r="BM251" s="90"/>
      <c r="BN251" s="90"/>
      <c r="BO251" s="90"/>
      <c r="BP251" s="90"/>
      <c r="BQ251" s="90"/>
      <c r="BZ251" s="90"/>
      <c r="CA251" s="90"/>
      <c r="CB251" s="90"/>
      <c r="CC251" s="90"/>
      <c r="CD251" s="90"/>
      <c r="CE251" s="90"/>
      <c r="CF251" s="90"/>
      <c r="CG251" s="90"/>
      <c r="CH251" s="90"/>
      <c r="CI251" s="90"/>
      <c r="CJ251" s="90"/>
      <c r="CK251" s="90"/>
      <c r="CL251" s="90"/>
      <c r="CM251" s="90"/>
      <c r="CN251" s="90"/>
      <c r="CO251" s="90"/>
      <c r="CP251" s="90"/>
      <c r="CQ251" s="90"/>
      <c r="CR251" s="90"/>
      <c r="CS251" s="90"/>
      <c r="CT251" s="90"/>
      <c r="CU251" s="90"/>
      <c r="CV251" s="90"/>
      <c r="CW251" s="90"/>
      <c r="CX251" s="90"/>
      <c r="CY251" s="90"/>
      <c r="CZ251" s="90"/>
      <c r="DA251" s="90"/>
      <c r="DB251" s="90"/>
      <c r="DC251" s="90"/>
      <c r="DD251" s="90"/>
      <c r="DE251" s="90"/>
      <c r="DF251" s="90"/>
      <c r="DG251" s="90"/>
      <c r="DH251" s="90"/>
      <c r="DI251" s="90"/>
      <c r="DJ251" s="90"/>
      <c r="DK251" s="90"/>
      <c r="DL251" s="90"/>
      <c r="DM251" s="90"/>
    </row>
    <row r="252" spans="1:117" s="162" customFormat="1" ht="15.75" customHeight="1" x14ac:dyDescent="0.25">
      <c r="A252" s="382" t="s">
        <v>229</v>
      </c>
      <c r="B252" s="385" t="s">
        <v>230</v>
      </c>
      <c r="C252" s="385" t="s">
        <v>348</v>
      </c>
      <c r="D252" s="388" t="s">
        <v>336</v>
      </c>
      <c r="E252" s="388">
        <v>384</v>
      </c>
      <c r="F252" s="388">
        <v>2026</v>
      </c>
      <c r="G252" s="388" t="s">
        <v>74</v>
      </c>
      <c r="H252" s="132" t="s">
        <v>17</v>
      </c>
      <c r="I252" s="134">
        <f>I255</f>
        <v>22680</v>
      </c>
      <c r="J252" s="134">
        <f>J255</f>
        <v>0</v>
      </c>
      <c r="K252" s="403" t="s">
        <v>61</v>
      </c>
      <c r="L252" s="394" t="s">
        <v>259</v>
      </c>
      <c r="M252" s="394" t="s">
        <v>350</v>
      </c>
      <c r="N252" s="158"/>
      <c r="O252" s="159"/>
      <c r="P252" s="160"/>
      <c r="Q252" s="160"/>
      <c r="R252" s="160"/>
      <c r="S252" s="160"/>
      <c r="T252" s="160"/>
      <c r="U252" s="160"/>
      <c r="V252" s="160"/>
      <c r="W252" s="160"/>
      <c r="X252" s="160"/>
      <c r="Y252" s="160"/>
      <c r="Z252" s="160"/>
      <c r="AA252" s="160"/>
      <c r="AB252" s="160"/>
      <c r="AC252" s="160"/>
      <c r="AD252" s="160"/>
      <c r="AE252" s="160"/>
      <c r="AF252" s="160"/>
      <c r="AG252" s="160"/>
      <c r="AH252" s="159"/>
      <c r="AI252" s="160"/>
      <c r="AJ252" s="160"/>
      <c r="AK252" s="160"/>
      <c r="AL252" s="160"/>
      <c r="AM252" s="160"/>
      <c r="AN252" s="160"/>
      <c r="AO252" s="160"/>
      <c r="AP252" s="160"/>
      <c r="AQ252" s="160"/>
      <c r="AR252" s="160"/>
      <c r="AS252" s="160"/>
      <c r="AT252" s="160"/>
      <c r="AU252" s="160"/>
      <c r="AV252" s="160"/>
      <c r="AW252" s="160"/>
      <c r="AX252" s="160"/>
      <c r="AY252" s="160"/>
      <c r="AZ252" s="161"/>
      <c r="BA252" s="159"/>
      <c r="BB252" s="159"/>
      <c r="BC252" s="112"/>
      <c r="BD252" s="90"/>
      <c r="BE252" s="90"/>
      <c r="BF252" s="90"/>
      <c r="BG252" s="90"/>
      <c r="BH252" s="90"/>
      <c r="BI252" s="90"/>
      <c r="BJ252" s="90"/>
      <c r="BK252" s="90"/>
      <c r="BL252" s="90"/>
      <c r="BM252" s="90"/>
      <c r="BN252" s="90"/>
      <c r="BO252" s="90"/>
      <c r="BP252" s="90"/>
      <c r="BQ252" s="90"/>
      <c r="BZ252" s="90"/>
      <c r="CA252" s="90"/>
      <c r="CB252" s="90"/>
      <c r="CC252" s="90"/>
      <c r="CD252" s="90"/>
      <c r="CE252" s="90"/>
      <c r="CF252" s="90"/>
      <c r="CG252" s="90"/>
      <c r="CH252" s="90"/>
      <c r="CI252" s="90"/>
      <c r="CJ252" s="90"/>
      <c r="CK252" s="90"/>
      <c r="CL252" s="90"/>
      <c r="CM252" s="90"/>
      <c r="CN252" s="90"/>
      <c r="CO252" s="90"/>
      <c r="CP252" s="90"/>
      <c r="CQ252" s="90"/>
      <c r="CR252" s="90"/>
      <c r="CS252" s="90"/>
      <c r="CT252" s="90"/>
      <c r="CU252" s="90"/>
      <c r="CV252" s="90"/>
      <c r="CW252" s="90"/>
      <c r="CX252" s="90"/>
      <c r="CY252" s="90"/>
      <c r="CZ252" s="90"/>
      <c r="DA252" s="90"/>
      <c r="DB252" s="90"/>
      <c r="DC252" s="90"/>
      <c r="DD252" s="90"/>
      <c r="DE252" s="90"/>
      <c r="DF252" s="90"/>
      <c r="DG252" s="90"/>
      <c r="DH252" s="90"/>
      <c r="DI252" s="90"/>
      <c r="DJ252" s="90"/>
      <c r="DK252" s="90"/>
      <c r="DL252" s="90"/>
      <c r="DM252" s="90"/>
    </row>
    <row r="253" spans="1:117" s="162" customFormat="1" ht="15.75" x14ac:dyDescent="0.25">
      <c r="A253" s="383"/>
      <c r="B253" s="386"/>
      <c r="C253" s="386"/>
      <c r="D253" s="389"/>
      <c r="E253" s="389"/>
      <c r="F253" s="389"/>
      <c r="G253" s="389"/>
      <c r="H253" s="132" t="s">
        <v>18</v>
      </c>
      <c r="I253" s="133">
        <v>0</v>
      </c>
      <c r="J253" s="133">
        <v>0</v>
      </c>
      <c r="K253" s="404"/>
      <c r="L253" s="395"/>
      <c r="M253" s="395"/>
      <c r="N253" s="158"/>
      <c r="O253" s="159"/>
      <c r="P253" s="160"/>
      <c r="Q253" s="160"/>
      <c r="R253" s="160"/>
      <c r="S253" s="160"/>
      <c r="T253" s="160"/>
      <c r="U253" s="160"/>
      <c r="V253" s="160"/>
      <c r="W253" s="160"/>
      <c r="X253" s="160"/>
      <c r="Y253" s="160"/>
      <c r="Z253" s="160"/>
      <c r="AA253" s="160"/>
      <c r="AB253" s="160"/>
      <c r="AC253" s="160"/>
      <c r="AD253" s="160"/>
      <c r="AE253" s="160"/>
      <c r="AF253" s="160"/>
      <c r="AG253" s="160"/>
      <c r="AH253" s="159"/>
      <c r="AI253" s="160"/>
      <c r="AJ253" s="160"/>
      <c r="AK253" s="160"/>
      <c r="AL253" s="160"/>
      <c r="AM253" s="160"/>
      <c r="AN253" s="160"/>
      <c r="AO253" s="160"/>
      <c r="AP253" s="160"/>
      <c r="AQ253" s="160"/>
      <c r="AR253" s="160"/>
      <c r="AS253" s="160"/>
      <c r="AT253" s="160"/>
      <c r="AU253" s="160"/>
      <c r="AV253" s="160"/>
      <c r="AW253" s="160"/>
      <c r="AX253" s="160"/>
      <c r="AY253" s="160"/>
      <c r="AZ253" s="161"/>
      <c r="BA253" s="159"/>
      <c r="BB253" s="159"/>
      <c r="BC253" s="112"/>
      <c r="BD253" s="90"/>
      <c r="BE253" s="90"/>
      <c r="BF253" s="90"/>
      <c r="BG253" s="90"/>
      <c r="BH253" s="90"/>
      <c r="BI253" s="90"/>
      <c r="BJ253" s="90"/>
      <c r="BK253" s="90"/>
      <c r="BL253" s="90"/>
      <c r="BM253" s="90"/>
      <c r="BN253" s="90"/>
      <c r="BO253" s="90"/>
      <c r="BP253" s="90"/>
      <c r="BQ253" s="90"/>
      <c r="BZ253" s="90"/>
      <c r="CA253" s="90"/>
      <c r="CB253" s="90"/>
      <c r="CC253" s="90"/>
      <c r="CD253" s="90"/>
      <c r="CE253" s="90"/>
      <c r="CF253" s="90"/>
      <c r="CG253" s="90"/>
      <c r="CH253" s="90"/>
      <c r="CI253" s="90"/>
      <c r="CJ253" s="90"/>
      <c r="CK253" s="90"/>
      <c r="CL253" s="90"/>
      <c r="CM253" s="90"/>
      <c r="CN253" s="90"/>
      <c r="CO253" s="90"/>
      <c r="CP253" s="90"/>
      <c r="CQ253" s="90"/>
      <c r="CR253" s="90"/>
      <c r="CS253" s="90"/>
      <c r="CT253" s="90"/>
      <c r="CU253" s="90"/>
      <c r="CV253" s="90"/>
      <c r="CW253" s="90"/>
      <c r="CX253" s="90"/>
      <c r="CY253" s="90"/>
      <c r="CZ253" s="90"/>
      <c r="DA253" s="90"/>
      <c r="DB253" s="90"/>
      <c r="DC253" s="90"/>
      <c r="DD253" s="90"/>
      <c r="DE253" s="90"/>
      <c r="DF253" s="90"/>
      <c r="DG253" s="90"/>
      <c r="DH253" s="90"/>
      <c r="DI253" s="90"/>
      <c r="DJ253" s="90"/>
      <c r="DK253" s="90"/>
      <c r="DL253" s="90"/>
      <c r="DM253" s="90"/>
    </row>
    <row r="254" spans="1:117" s="162" customFormat="1" ht="15.75" x14ac:dyDescent="0.25">
      <c r="A254" s="383"/>
      <c r="B254" s="386"/>
      <c r="C254" s="386"/>
      <c r="D254" s="389"/>
      <c r="E254" s="389"/>
      <c r="F254" s="389"/>
      <c r="G254" s="389"/>
      <c r="H254" s="132" t="s">
        <v>19</v>
      </c>
      <c r="I254" s="133">
        <v>0</v>
      </c>
      <c r="J254" s="133">
        <v>0</v>
      </c>
      <c r="K254" s="404"/>
      <c r="L254" s="395"/>
      <c r="M254" s="395"/>
      <c r="N254" s="158"/>
      <c r="O254" s="159"/>
      <c r="P254" s="160"/>
      <c r="Q254" s="160"/>
      <c r="R254" s="160"/>
      <c r="S254" s="160"/>
      <c r="T254" s="160"/>
      <c r="U254" s="160"/>
      <c r="V254" s="160"/>
      <c r="W254" s="160"/>
      <c r="X254" s="160"/>
      <c r="Y254" s="160"/>
      <c r="Z254" s="160"/>
      <c r="AA254" s="160"/>
      <c r="AB254" s="160"/>
      <c r="AC254" s="160"/>
      <c r="AD254" s="160"/>
      <c r="AE254" s="160"/>
      <c r="AF254" s="160"/>
      <c r="AG254" s="160"/>
      <c r="AH254" s="159"/>
      <c r="AI254" s="160"/>
      <c r="AJ254" s="160"/>
      <c r="AK254" s="160"/>
      <c r="AL254" s="160"/>
      <c r="AM254" s="160"/>
      <c r="AN254" s="160"/>
      <c r="AO254" s="160"/>
      <c r="AP254" s="160"/>
      <c r="AQ254" s="160"/>
      <c r="AR254" s="160"/>
      <c r="AS254" s="160"/>
      <c r="AT254" s="160"/>
      <c r="AU254" s="160"/>
      <c r="AV254" s="160"/>
      <c r="AW254" s="160"/>
      <c r="AX254" s="160"/>
      <c r="AY254" s="160"/>
      <c r="AZ254" s="161"/>
      <c r="BA254" s="159"/>
      <c r="BB254" s="159"/>
      <c r="BC254" s="112"/>
      <c r="BD254" s="90"/>
      <c r="BE254" s="90"/>
      <c r="BF254" s="90"/>
      <c r="BG254" s="90"/>
      <c r="BH254" s="90"/>
      <c r="BI254" s="90"/>
      <c r="BJ254" s="90"/>
      <c r="BK254" s="90"/>
      <c r="BL254" s="90"/>
      <c r="BM254" s="90"/>
      <c r="BN254" s="90"/>
      <c r="BO254" s="90"/>
      <c r="BP254" s="90"/>
      <c r="BQ254" s="90"/>
      <c r="BZ254" s="90"/>
      <c r="CA254" s="90"/>
      <c r="CB254" s="90"/>
      <c r="CC254" s="90"/>
      <c r="CD254" s="90"/>
      <c r="CE254" s="90"/>
      <c r="CF254" s="90"/>
      <c r="CG254" s="90"/>
      <c r="CH254" s="90"/>
      <c r="CI254" s="90"/>
      <c r="CJ254" s="90"/>
      <c r="CK254" s="90"/>
      <c r="CL254" s="90"/>
      <c r="CM254" s="90"/>
      <c r="CN254" s="90"/>
      <c r="CO254" s="90"/>
      <c r="CP254" s="90"/>
      <c r="CQ254" s="90"/>
      <c r="CR254" s="90"/>
      <c r="CS254" s="90"/>
      <c r="CT254" s="90"/>
      <c r="CU254" s="90"/>
      <c r="CV254" s="90"/>
      <c r="CW254" s="90"/>
      <c r="CX254" s="90"/>
      <c r="CY254" s="90"/>
      <c r="CZ254" s="90"/>
      <c r="DA254" s="90"/>
      <c r="DB254" s="90"/>
      <c r="DC254" s="90"/>
      <c r="DD254" s="90"/>
      <c r="DE254" s="90"/>
      <c r="DF254" s="90"/>
      <c r="DG254" s="90"/>
      <c r="DH254" s="90"/>
      <c r="DI254" s="90"/>
      <c r="DJ254" s="90"/>
      <c r="DK254" s="90"/>
      <c r="DL254" s="90"/>
      <c r="DM254" s="90"/>
    </row>
    <row r="255" spans="1:117" s="162" customFormat="1" ht="31.5" x14ac:dyDescent="0.25">
      <c r="A255" s="384"/>
      <c r="B255" s="387"/>
      <c r="C255" s="387"/>
      <c r="D255" s="390"/>
      <c r="E255" s="390"/>
      <c r="F255" s="390"/>
      <c r="G255" s="390"/>
      <c r="H255" s="157" t="s">
        <v>20</v>
      </c>
      <c r="I255" s="134">
        <v>22680</v>
      </c>
      <c r="J255" s="134">
        <v>0</v>
      </c>
      <c r="K255" s="405"/>
      <c r="L255" s="396"/>
      <c r="M255" s="396"/>
      <c r="N255" s="158"/>
      <c r="O255" s="159"/>
      <c r="P255" s="160"/>
      <c r="Q255" s="160"/>
      <c r="R255" s="160"/>
      <c r="S255" s="160"/>
      <c r="T255" s="160"/>
      <c r="U255" s="160"/>
      <c r="V255" s="160"/>
      <c r="W255" s="160"/>
      <c r="X255" s="160"/>
      <c r="Y255" s="160"/>
      <c r="Z255" s="160"/>
      <c r="AA255" s="160"/>
      <c r="AB255" s="160"/>
      <c r="AC255" s="160"/>
      <c r="AD255" s="160"/>
      <c r="AE255" s="160"/>
      <c r="AF255" s="160"/>
      <c r="AG255" s="160"/>
      <c r="AH255" s="159"/>
      <c r="AI255" s="160"/>
      <c r="AJ255" s="160"/>
      <c r="AK255" s="160"/>
      <c r="AL255" s="160"/>
      <c r="AM255" s="160"/>
      <c r="AN255" s="160"/>
      <c r="AO255" s="160"/>
      <c r="AP255" s="160"/>
      <c r="AQ255" s="160"/>
      <c r="AR255" s="160"/>
      <c r="AS255" s="160"/>
      <c r="AT255" s="160"/>
      <c r="AU255" s="160"/>
      <c r="AV255" s="160"/>
      <c r="AW255" s="160"/>
      <c r="AX255" s="160"/>
      <c r="AY255" s="160"/>
      <c r="AZ255" s="161"/>
      <c r="BA255" s="159"/>
      <c r="BB255" s="159"/>
      <c r="BC255" s="112"/>
      <c r="BD255" s="90"/>
      <c r="BE255" s="90"/>
      <c r="BF255" s="90"/>
      <c r="BG255" s="90"/>
      <c r="BH255" s="90"/>
      <c r="BI255" s="90"/>
      <c r="BJ255" s="90"/>
      <c r="BK255" s="90"/>
      <c r="BL255" s="90"/>
      <c r="BM255" s="90"/>
      <c r="BN255" s="90"/>
      <c r="BO255" s="90"/>
      <c r="BP255" s="90"/>
      <c r="BQ255" s="90"/>
      <c r="BZ255" s="90"/>
      <c r="CA255" s="90"/>
      <c r="CB255" s="90"/>
      <c r="CC255" s="90"/>
      <c r="CD255" s="90"/>
      <c r="CE255" s="90"/>
      <c r="CF255" s="90"/>
      <c r="CG255" s="90"/>
      <c r="CH255" s="90"/>
      <c r="CI255" s="90"/>
      <c r="CJ255" s="90"/>
      <c r="CK255" s="90"/>
      <c r="CL255" s="90"/>
      <c r="CM255" s="90"/>
      <c r="CN255" s="90"/>
      <c r="CO255" s="90"/>
      <c r="CP255" s="90"/>
      <c r="CQ255" s="90"/>
      <c r="CR255" s="90"/>
      <c r="CS255" s="90"/>
      <c r="CT255" s="90"/>
      <c r="CU255" s="90"/>
      <c r="CV255" s="90"/>
      <c r="CW255" s="90"/>
      <c r="CX255" s="90"/>
      <c r="CY255" s="90"/>
      <c r="CZ255" s="90"/>
      <c r="DA255" s="90"/>
      <c r="DB255" s="90"/>
      <c r="DC255" s="90"/>
      <c r="DD255" s="90"/>
      <c r="DE255" s="90"/>
      <c r="DF255" s="90"/>
      <c r="DG255" s="90"/>
      <c r="DH255" s="90"/>
      <c r="DI255" s="90"/>
      <c r="DJ255" s="90"/>
      <c r="DK255" s="90"/>
      <c r="DL255" s="90"/>
      <c r="DM255" s="90"/>
    </row>
    <row r="256" spans="1:117" s="162" customFormat="1" ht="15.75" customHeight="1" x14ac:dyDescent="0.25">
      <c r="A256" s="432" t="s">
        <v>231</v>
      </c>
      <c r="B256" s="435" t="s">
        <v>232</v>
      </c>
      <c r="C256" s="385" t="s">
        <v>348</v>
      </c>
      <c r="D256" s="388" t="s">
        <v>336</v>
      </c>
      <c r="E256" s="388">
        <v>251</v>
      </c>
      <c r="F256" s="388">
        <v>2024</v>
      </c>
      <c r="G256" s="388" t="s">
        <v>74</v>
      </c>
      <c r="H256" s="132" t="s">
        <v>17</v>
      </c>
      <c r="I256" s="134">
        <f>I259</f>
        <v>32070</v>
      </c>
      <c r="J256" s="134">
        <v>0</v>
      </c>
      <c r="K256" s="403" t="s">
        <v>61</v>
      </c>
      <c r="L256" s="394" t="s">
        <v>358</v>
      </c>
      <c r="M256" s="394" t="s">
        <v>350</v>
      </c>
      <c r="N256" s="158"/>
      <c r="O256" s="159"/>
      <c r="P256" s="160"/>
      <c r="Q256" s="160"/>
      <c r="R256" s="160"/>
      <c r="S256" s="160"/>
      <c r="T256" s="160"/>
      <c r="U256" s="160"/>
      <c r="V256" s="160"/>
      <c r="W256" s="160"/>
      <c r="X256" s="160"/>
      <c r="Y256" s="160"/>
      <c r="Z256" s="160"/>
      <c r="AA256" s="160"/>
      <c r="AB256" s="160"/>
      <c r="AC256" s="160"/>
      <c r="AD256" s="160"/>
      <c r="AE256" s="160"/>
      <c r="AF256" s="160"/>
      <c r="AG256" s="160"/>
      <c r="AH256" s="159"/>
      <c r="AI256" s="160"/>
      <c r="AJ256" s="160"/>
      <c r="AK256" s="160"/>
      <c r="AL256" s="160"/>
      <c r="AM256" s="160"/>
      <c r="AN256" s="160"/>
      <c r="AO256" s="160"/>
      <c r="AP256" s="160"/>
      <c r="AQ256" s="160"/>
      <c r="AR256" s="160"/>
      <c r="AS256" s="160"/>
      <c r="AT256" s="160"/>
      <c r="AU256" s="160"/>
      <c r="AV256" s="160"/>
      <c r="AW256" s="160"/>
      <c r="AX256" s="160"/>
      <c r="AY256" s="160"/>
      <c r="AZ256" s="161"/>
      <c r="BA256" s="159"/>
      <c r="BB256" s="159"/>
      <c r="BC256" s="112"/>
      <c r="BD256" s="90"/>
      <c r="BE256" s="90"/>
      <c r="BF256" s="90"/>
      <c r="BG256" s="90"/>
      <c r="BH256" s="90"/>
      <c r="BI256" s="90"/>
      <c r="BJ256" s="90"/>
      <c r="BK256" s="90"/>
      <c r="BL256" s="90"/>
      <c r="BM256" s="90"/>
      <c r="BN256" s="90"/>
      <c r="BO256" s="90"/>
      <c r="BP256" s="90"/>
      <c r="BQ256" s="90"/>
      <c r="BZ256" s="90"/>
      <c r="CA256" s="90"/>
      <c r="CB256" s="90"/>
      <c r="CC256" s="90"/>
      <c r="CD256" s="90"/>
      <c r="CE256" s="90"/>
      <c r="CF256" s="90"/>
      <c r="CG256" s="90"/>
      <c r="CH256" s="90"/>
      <c r="CI256" s="90"/>
      <c r="CJ256" s="90"/>
      <c r="CK256" s="90"/>
      <c r="CL256" s="90"/>
      <c r="CM256" s="90"/>
      <c r="CN256" s="90"/>
      <c r="CO256" s="90"/>
      <c r="CP256" s="90"/>
      <c r="CQ256" s="90"/>
      <c r="CR256" s="90"/>
      <c r="CS256" s="90"/>
      <c r="CT256" s="90"/>
      <c r="CU256" s="90"/>
      <c r="CV256" s="90"/>
      <c r="CW256" s="90"/>
      <c r="CX256" s="90"/>
      <c r="CY256" s="90"/>
      <c r="CZ256" s="90"/>
      <c r="DA256" s="90"/>
      <c r="DB256" s="90"/>
      <c r="DC256" s="90"/>
      <c r="DD256" s="90"/>
      <c r="DE256" s="90"/>
      <c r="DF256" s="90"/>
      <c r="DG256" s="90"/>
      <c r="DH256" s="90"/>
      <c r="DI256" s="90"/>
      <c r="DJ256" s="90"/>
      <c r="DK256" s="90"/>
      <c r="DL256" s="90"/>
      <c r="DM256" s="90"/>
    </row>
    <row r="257" spans="1:117" s="162" customFormat="1" ht="15.75" x14ac:dyDescent="0.25">
      <c r="A257" s="433"/>
      <c r="B257" s="436"/>
      <c r="C257" s="386"/>
      <c r="D257" s="389"/>
      <c r="E257" s="389"/>
      <c r="F257" s="389"/>
      <c r="G257" s="389"/>
      <c r="H257" s="132" t="s">
        <v>18</v>
      </c>
      <c r="I257" s="133">
        <v>0</v>
      </c>
      <c r="J257" s="133">
        <v>0</v>
      </c>
      <c r="K257" s="404"/>
      <c r="L257" s="395"/>
      <c r="M257" s="395"/>
      <c r="N257" s="158"/>
      <c r="O257" s="159"/>
      <c r="P257" s="160"/>
      <c r="Q257" s="160"/>
      <c r="R257" s="160"/>
      <c r="S257" s="160"/>
      <c r="T257" s="160"/>
      <c r="U257" s="160"/>
      <c r="V257" s="160"/>
      <c r="W257" s="160"/>
      <c r="X257" s="160"/>
      <c r="Y257" s="160"/>
      <c r="Z257" s="160"/>
      <c r="AA257" s="160"/>
      <c r="AB257" s="160"/>
      <c r="AC257" s="160"/>
      <c r="AD257" s="160"/>
      <c r="AE257" s="160"/>
      <c r="AF257" s="160"/>
      <c r="AG257" s="160"/>
      <c r="AH257" s="159"/>
      <c r="AI257" s="160"/>
      <c r="AJ257" s="160"/>
      <c r="AK257" s="160"/>
      <c r="AL257" s="160"/>
      <c r="AM257" s="160"/>
      <c r="AN257" s="160"/>
      <c r="AO257" s="160"/>
      <c r="AP257" s="160"/>
      <c r="AQ257" s="160"/>
      <c r="AR257" s="160"/>
      <c r="AS257" s="160"/>
      <c r="AT257" s="160"/>
      <c r="AU257" s="160"/>
      <c r="AV257" s="160"/>
      <c r="AW257" s="160"/>
      <c r="AX257" s="160"/>
      <c r="AY257" s="160"/>
      <c r="AZ257" s="161"/>
      <c r="BA257" s="159"/>
      <c r="BB257" s="159"/>
      <c r="BC257" s="112"/>
      <c r="BD257" s="90"/>
      <c r="BE257" s="90"/>
      <c r="BF257" s="90"/>
      <c r="BG257" s="90"/>
      <c r="BH257" s="90"/>
      <c r="BI257" s="90"/>
      <c r="BJ257" s="90"/>
      <c r="BK257" s="90"/>
      <c r="BL257" s="90"/>
      <c r="BM257" s="90"/>
      <c r="BN257" s="90"/>
      <c r="BO257" s="90"/>
      <c r="BP257" s="90"/>
      <c r="BQ257" s="90"/>
      <c r="BZ257" s="90"/>
      <c r="CA257" s="90"/>
      <c r="CB257" s="90"/>
      <c r="CC257" s="90"/>
      <c r="CD257" s="90"/>
      <c r="CE257" s="90"/>
      <c r="CF257" s="90"/>
      <c r="CG257" s="90"/>
      <c r="CH257" s="90"/>
      <c r="CI257" s="90"/>
      <c r="CJ257" s="90"/>
      <c r="CK257" s="90"/>
      <c r="CL257" s="90"/>
      <c r="CM257" s="90"/>
      <c r="CN257" s="90"/>
      <c r="CO257" s="90"/>
      <c r="CP257" s="90"/>
      <c r="CQ257" s="90"/>
      <c r="CR257" s="90"/>
      <c r="CS257" s="90"/>
      <c r="CT257" s="90"/>
      <c r="CU257" s="90"/>
      <c r="CV257" s="90"/>
      <c r="CW257" s="90"/>
      <c r="CX257" s="90"/>
      <c r="CY257" s="90"/>
      <c r="CZ257" s="90"/>
      <c r="DA257" s="90"/>
      <c r="DB257" s="90"/>
      <c r="DC257" s="90"/>
      <c r="DD257" s="90"/>
      <c r="DE257" s="90"/>
      <c r="DF257" s="90"/>
      <c r="DG257" s="90"/>
      <c r="DH257" s="90"/>
      <c r="DI257" s="90"/>
      <c r="DJ257" s="90"/>
      <c r="DK257" s="90"/>
      <c r="DL257" s="90"/>
      <c r="DM257" s="90"/>
    </row>
    <row r="258" spans="1:117" s="162" customFormat="1" ht="15.75" x14ac:dyDescent="0.25">
      <c r="A258" s="433"/>
      <c r="B258" s="436"/>
      <c r="C258" s="386"/>
      <c r="D258" s="389"/>
      <c r="E258" s="389"/>
      <c r="F258" s="389"/>
      <c r="G258" s="389"/>
      <c r="H258" s="132" t="s">
        <v>19</v>
      </c>
      <c r="I258" s="133">
        <v>0</v>
      </c>
      <c r="J258" s="133">
        <v>0</v>
      </c>
      <c r="K258" s="404"/>
      <c r="L258" s="395"/>
      <c r="M258" s="395"/>
      <c r="N258" s="158"/>
      <c r="O258" s="159"/>
      <c r="P258" s="160"/>
      <c r="Q258" s="160"/>
      <c r="R258" s="160"/>
      <c r="S258" s="160"/>
      <c r="T258" s="160"/>
      <c r="U258" s="160"/>
      <c r="V258" s="160"/>
      <c r="W258" s="160"/>
      <c r="X258" s="160"/>
      <c r="Y258" s="160"/>
      <c r="Z258" s="160"/>
      <c r="AA258" s="160"/>
      <c r="AB258" s="160"/>
      <c r="AC258" s="160"/>
      <c r="AD258" s="160"/>
      <c r="AE258" s="160"/>
      <c r="AF258" s="160"/>
      <c r="AG258" s="160"/>
      <c r="AH258" s="159"/>
      <c r="AI258" s="160"/>
      <c r="AJ258" s="160"/>
      <c r="AK258" s="160"/>
      <c r="AL258" s="160"/>
      <c r="AM258" s="160"/>
      <c r="AN258" s="160"/>
      <c r="AO258" s="160"/>
      <c r="AP258" s="160"/>
      <c r="AQ258" s="160"/>
      <c r="AR258" s="160"/>
      <c r="AS258" s="160"/>
      <c r="AT258" s="160"/>
      <c r="AU258" s="160"/>
      <c r="AV258" s="160"/>
      <c r="AW258" s="160"/>
      <c r="AX258" s="160"/>
      <c r="AY258" s="160"/>
      <c r="AZ258" s="161"/>
      <c r="BA258" s="159"/>
      <c r="BB258" s="159"/>
      <c r="BC258" s="112"/>
      <c r="BD258" s="90"/>
      <c r="BE258" s="90"/>
      <c r="BF258" s="90"/>
      <c r="BG258" s="90"/>
      <c r="BH258" s="90"/>
      <c r="BI258" s="90"/>
      <c r="BJ258" s="90"/>
      <c r="BK258" s="90"/>
      <c r="BL258" s="90"/>
      <c r="BM258" s="90"/>
      <c r="BN258" s="90"/>
      <c r="BO258" s="90"/>
      <c r="BP258" s="90"/>
      <c r="BQ258" s="90"/>
      <c r="BZ258" s="90"/>
      <c r="CA258" s="90"/>
      <c r="CB258" s="90"/>
      <c r="CC258" s="90"/>
      <c r="CD258" s="90"/>
      <c r="CE258" s="90"/>
      <c r="CF258" s="90"/>
      <c r="CG258" s="90"/>
      <c r="CH258" s="90"/>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0"/>
      <c r="DI258" s="90"/>
      <c r="DJ258" s="90"/>
      <c r="DK258" s="90"/>
      <c r="DL258" s="90"/>
      <c r="DM258" s="90"/>
    </row>
    <row r="259" spans="1:117" s="162" customFormat="1" ht="36.75" customHeight="1" x14ac:dyDescent="0.25">
      <c r="A259" s="434"/>
      <c r="B259" s="437"/>
      <c r="C259" s="387"/>
      <c r="D259" s="390"/>
      <c r="E259" s="390"/>
      <c r="F259" s="390"/>
      <c r="G259" s="390"/>
      <c r="H259" s="157" t="s">
        <v>20</v>
      </c>
      <c r="I259" s="134">
        <v>32070</v>
      </c>
      <c r="J259" s="134">
        <v>0</v>
      </c>
      <c r="K259" s="405"/>
      <c r="L259" s="396"/>
      <c r="M259" s="396"/>
      <c r="N259" s="158"/>
      <c r="O259" s="159"/>
      <c r="P259" s="160"/>
      <c r="Q259" s="160"/>
      <c r="R259" s="160"/>
      <c r="S259" s="160"/>
      <c r="T259" s="160"/>
      <c r="U259" s="160"/>
      <c r="V259" s="160"/>
      <c r="W259" s="160"/>
      <c r="X259" s="160"/>
      <c r="Y259" s="160"/>
      <c r="Z259" s="160"/>
      <c r="AA259" s="160"/>
      <c r="AB259" s="160"/>
      <c r="AC259" s="160"/>
      <c r="AD259" s="160"/>
      <c r="AE259" s="160"/>
      <c r="AF259" s="160"/>
      <c r="AG259" s="160"/>
      <c r="AH259" s="159"/>
      <c r="AI259" s="160"/>
      <c r="AJ259" s="160"/>
      <c r="AK259" s="160"/>
      <c r="AL259" s="160"/>
      <c r="AM259" s="160"/>
      <c r="AN259" s="160"/>
      <c r="AO259" s="160"/>
      <c r="AP259" s="160"/>
      <c r="AQ259" s="160"/>
      <c r="AR259" s="160"/>
      <c r="AS259" s="160"/>
      <c r="AT259" s="160"/>
      <c r="AU259" s="160"/>
      <c r="AV259" s="160"/>
      <c r="AW259" s="160"/>
      <c r="AX259" s="160"/>
      <c r="AY259" s="160"/>
      <c r="AZ259" s="161"/>
      <c r="BA259" s="159"/>
      <c r="BB259" s="159"/>
      <c r="BC259" s="112"/>
      <c r="BD259" s="90"/>
      <c r="BE259" s="90"/>
      <c r="BF259" s="90"/>
      <c r="BG259" s="90"/>
      <c r="BH259" s="90"/>
      <c r="BI259" s="90"/>
      <c r="BJ259" s="90"/>
      <c r="BK259" s="90"/>
      <c r="BL259" s="90"/>
      <c r="BM259" s="90"/>
      <c r="BN259" s="90"/>
      <c r="BO259" s="90"/>
      <c r="BP259" s="90"/>
      <c r="BQ259" s="90"/>
      <c r="BZ259" s="90"/>
      <c r="CA259" s="90"/>
      <c r="CB259" s="90"/>
      <c r="CC259" s="90"/>
      <c r="CD259" s="90"/>
      <c r="CE259" s="90"/>
      <c r="CF259" s="90"/>
      <c r="CG259" s="90"/>
      <c r="CH259" s="90"/>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0"/>
      <c r="DI259" s="90"/>
      <c r="DJ259" s="90"/>
      <c r="DK259" s="90"/>
      <c r="DL259" s="90"/>
      <c r="DM259" s="90"/>
    </row>
    <row r="260" spans="1:117" s="87" customFormat="1" ht="15.75" customHeight="1" x14ac:dyDescent="0.25">
      <c r="A260" s="382" t="s">
        <v>46</v>
      </c>
      <c r="B260" s="385" t="s">
        <v>47</v>
      </c>
      <c r="C260" s="385" t="s">
        <v>348</v>
      </c>
      <c r="D260" s="388"/>
      <c r="E260" s="388"/>
      <c r="F260" s="388" t="s">
        <v>45</v>
      </c>
      <c r="G260" s="388">
        <v>2025</v>
      </c>
      <c r="H260" s="132" t="s">
        <v>17</v>
      </c>
      <c r="I260" s="134">
        <f>I263</f>
        <v>36260</v>
      </c>
      <c r="J260" s="134">
        <f>J263</f>
        <v>18575</v>
      </c>
      <c r="K260" s="403" t="s">
        <v>61</v>
      </c>
      <c r="L260" s="394" t="s">
        <v>385</v>
      </c>
      <c r="M260" s="394" t="s">
        <v>350</v>
      </c>
      <c r="N260" s="135"/>
      <c r="O260" s="136"/>
      <c r="P260" s="137"/>
      <c r="Q260" s="137"/>
      <c r="R260" s="137"/>
      <c r="S260" s="137"/>
      <c r="T260" s="137"/>
      <c r="U260" s="137"/>
      <c r="V260" s="137"/>
      <c r="W260" s="137"/>
      <c r="X260" s="137"/>
      <c r="Y260" s="137"/>
      <c r="Z260" s="137"/>
      <c r="AA260" s="137"/>
      <c r="AB260" s="137"/>
      <c r="AC260" s="137"/>
      <c r="AD260" s="137"/>
      <c r="AE260" s="137"/>
      <c r="AF260" s="137"/>
      <c r="AG260" s="137"/>
      <c r="AH260" s="136"/>
      <c r="AI260" s="137"/>
      <c r="AJ260" s="137"/>
      <c r="AK260" s="137"/>
      <c r="AL260" s="137"/>
      <c r="AM260" s="137"/>
      <c r="AN260" s="137"/>
      <c r="AO260" s="137"/>
      <c r="AP260" s="137"/>
      <c r="AQ260" s="137"/>
      <c r="AR260" s="137"/>
      <c r="AS260" s="137"/>
      <c r="AT260" s="137"/>
      <c r="AU260" s="137"/>
      <c r="AV260" s="137"/>
      <c r="AW260" s="137"/>
      <c r="AX260" s="137"/>
      <c r="AY260" s="137"/>
      <c r="AZ260" s="138"/>
      <c r="BA260" s="136"/>
      <c r="BB260" s="136"/>
      <c r="BC260" s="112"/>
      <c r="BD260" s="90"/>
      <c r="BE260" s="90"/>
      <c r="BF260" s="90"/>
      <c r="BG260" s="90"/>
      <c r="BH260" s="90"/>
      <c r="BI260" s="90"/>
      <c r="BJ260" s="90"/>
      <c r="BK260" s="90"/>
      <c r="BL260" s="90"/>
      <c r="BM260" s="90"/>
      <c r="BN260" s="90"/>
      <c r="BO260" s="90"/>
      <c r="BP260" s="90"/>
      <c r="BQ260" s="90"/>
      <c r="BZ260" s="90"/>
      <c r="CA260" s="90"/>
      <c r="CB260" s="90"/>
      <c r="CC260" s="90"/>
      <c r="CD260" s="90"/>
      <c r="CE260" s="90"/>
      <c r="CF260" s="90"/>
      <c r="CG260" s="90"/>
      <c r="CH260" s="90"/>
      <c r="CI260" s="90"/>
      <c r="CJ260" s="90"/>
      <c r="CK260" s="90"/>
      <c r="CL260" s="90"/>
      <c r="CM260" s="90"/>
      <c r="CN260" s="90"/>
      <c r="CO260" s="90"/>
      <c r="CP260" s="90"/>
      <c r="CQ260" s="90"/>
      <c r="CR260" s="90"/>
      <c r="CS260" s="90"/>
      <c r="CT260" s="90"/>
      <c r="CU260" s="90"/>
      <c r="CV260" s="90"/>
      <c r="CW260" s="90"/>
      <c r="CX260" s="90"/>
      <c r="CY260" s="90"/>
      <c r="CZ260" s="90"/>
      <c r="DA260" s="90"/>
      <c r="DB260" s="90"/>
      <c r="DC260" s="90"/>
      <c r="DD260" s="90"/>
      <c r="DE260" s="90"/>
      <c r="DF260" s="90"/>
      <c r="DG260" s="90"/>
      <c r="DH260" s="90"/>
      <c r="DI260" s="90"/>
      <c r="DJ260" s="90"/>
      <c r="DK260" s="90"/>
      <c r="DL260" s="90"/>
      <c r="DM260" s="90"/>
    </row>
    <row r="261" spans="1:117" s="87" customFormat="1" ht="15.75" x14ac:dyDescent="0.25">
      <c r="A261" s="383"/>
      <c r="B261" s="386"/>
      <c r="C261" s="386"/>
      <c r="D261" s="389"/>
      <c r="E261" s="389"/>
      <c r="F261" s="389"/>
      <c r="G261" s="389"/>
      <c r="H261" s="132" t="s">
        <v>18</v>
      </c>
      <c r="I261" s="133">
        <v>0</v>
      </c>
      <c r="J261" s="133">
        <v>0</v>
      </c>
      <c r="K261" s="404"/>
      <c r="L261" s="395"/>
      <c r="M261" s="395"/>
      <c r="N261" s="135"/>
      <c r="O261" s="136"/>
      <c r="P261" s="137"/>
      <c r="Q261" s="137"/>
      <c r="R261" s="137"/>
      <c r="S261" s="137"/>
      <c r="T261" s="137"/>
      <c r="U261" s="137"/>
      <c r="V261" s="137"/>
      <c r="W261" s="137"/>
      <c r="X261" s="137"/>
      <c r="Y261" s="137"/>
      <c r="Z261" s="137"/>
      <c r="AA261" s="137"/>
      <c r="AB261" s="137"/>
      <c r="AC261" s="137"/>
      <c r="AD261" s="137"/>
      <c r="AE261" s="137"/>
      <c r="AF261" s="137"/>
      <c r="AG261" s="137"/>
      <c r="AH261" s="136"/>
      <c r="AI261" s="137"/>
      <c r="AJ261" s="137"/>
      <c r="AK261" s="137"/>
      <c r="AL261" s="137"/>
      <c r="AM261" s="137"/>
      <c r="AN261" s="137"/>
      <c r="AO261" s="137"/>
      <c r="AP261" s="137"/>
      <c r="AQ261" s="137"/>
      <c r="AR261" s="137"/>
      <c r="AS261" s="137"/>
      <c r="AT261" s="137"/>
      <c r="AU261" s="137"/>
      <c r="AV261" s="137"/>
      <c r="AW261" s="137"/>
      <c r="AX261" s="137"/>
      <c r="AY261" s="137"/>
      <c r="AZ261" s="138"/>
      <c r="BA261" s="136"/>
      <c r="BB261" s="136"/>
      <c r="BC261" s="112"/>
      <c r="BD261" s="90"/>
      <c r="BE261" s="90"/>
      <c r="BF261" s="90"/>
      <c r="BG261" s="90"/>
      <c r="BH261" s="90"/>
      <c r="BI261" s="90"/>
      <c r="BJ261" s="90"/>
      <c r="BK261" s="90"/>
      <c r="BL261" s="90"/>
      <c r="BM261" s="90"/>
      <c r="BN261" s="90"/>
      <c r="BO261" s="90"/>
      <c r="BP261" s="90"/>
      <c r="BQ261" s="90"/>
      <c r="BZ261" s="90"/>
      <c r="CA261" s="90"/>
      <c r="CB261" s="90"/>
      <c r="CC261" s="90"/>
      <c r="CD261" s="90"/>
      <c r="CE261" s="90"/>
      <c r="CF261" s="90"/>
      <c r="CG261" s="90"/>
      <c r="CH261" s="90"/>
      <c r="CI261" s="90"/>
      <c r="CJ261" s="90"/>
      <c r="CK261" s="90"/>
      <c r="CL261" s="90"/>
      <c r="CM261" s="90"/>
      <c r="CN261" s="90"/>
      <c r="CO261" s="90"/>
      <c r="CP261" s="90"/>
      <c r="CQ261" s="90"/>
      <c r="CR261" s="90"/>
      <c r="CS261" s="90"/>
      <c r="CT261" s="90"/>
      <c r="CU261" s="90"/>
      <c r="CV261" s="90"/>
      <c r="CW261" s="90"/>
      <c r="CX261" s="90"/>
      <c r="CY261" s="90"/>
      <c r="CZ261" s="90"/>
      <c r="DA261" s="90"/>
      <c r="DB261" s="90"/>
      <c r="DC261" s="90"/>
      <c r="DD261" s="90"/>
      <c r="DE261" s="90"/>
      <c r="DF261" s="90"/>
      <c r="DG261" s="90"/>
      <c r="DH261" s="90"/>
      <c r="DI261" s="90"/>
      <c r="DJ261" s="90"/>
      <c r="DK261" s="90"/>
      <c r="DL261" s="90"/>
      <c r="DM261" s="90"/>
    </row>
    <row r="262" spans="1:117" s="87" customFormat="1" ht="15.75" x14ac:dyDescent="0.25">
      <c r="A262" s="383"/>
      <c r="B262" s="386"/>
      <c r="C262" s="386"/>
      <c r="D262" s="389"/>
      <c r="E262" s="389"/>
      <c r="F262" s="389"/>
      <c r="G262" s="389"/>
      <c r="H262" s="132" t="s">
        <v>19</v>
      </c>
      <c r="I262" s="133">
        <v>0</v>
      </c>
      <c r="J262" s="133">
        <v>0</v>
      </c>
      <c r="K262" s="404"/>
      <c r="L262" s="395"/>
      <c r="M262" s="395"/>
      <c r="N262" s="135"/>
      <c r="O262" s="136"/>
      <c r="P262" s="137"/>
      <c r="Q262" s="137"/>
      <c r="R262" s="137"/>
      <c r="S262" s="137"/>
      <c r="T262" s="137"/>
      <c r="U262" s="137"/>
      <c r="V262" s="137"/>
      <c r="W262" s="137"/>
      <c r="X262" s="137"/>
      <c r="Y262" s="137"/>
      <c r="Z262" s="137"/>
      <c r="AA262" s="137"/>
      <c r="AB262" s="137"/>
      <c r="AC262" s="137"/>
      <c r="AD262" s="137"/>
      <c r="AE262" s="137"/>
      <c r="AF262" s="137"/>
      <c r="AG262" s="137"/>
      <c r="AH262" s="136"/>
      <c r="AI262" s="137"/>
      <c r="AJ262" s="137"/>
      <c r="AK262" s="137"/>
      <c r="AL262" s="137"/>
      <c r="AM262" s="137"/>
      <c r="AN262" s="137"/>
      <c r="AO262" s="137"/>
      <c r="AP262" s="137"/>
      <c r="AQ262" s="137"/>
      <c r="AR262" s="137"/>
      <c r="AS262" s="137"/>
      <c r="AT262" s="137"/>
      <c r="AU262" s="137"/>
      <c r="AV262" s="137"/>
      <c r="AW262" s="137"/>
      <c r="AX262" s="137"/>
      <c r="AY262" s="137"/>
      <c r="AZ262" s="138"/>
      <c r="BA262" s="136"/>
      <c r="BB262" s="136"/>
      <c r="BC262" s="112"/>
      <c r="BD262" s="90"/>
      <c r="BE262" s="90"/>
      <c r="BF262" s="90"/>
      <c r="BG262" s="90"/>
      <c r="BH262" s="90"/>
      <c r="BI262" s="90"/>
      <c r="BJ262" s="90"/>
      <c r="BK262" s="90"/>
      <c r="BL262" s="90"/>
      <c r="BM262" s="90"/>
      <c r="BN262" s="90"/>
      <c r="BO262" s="90"/>
      <c r="BP262" s="90"/>
      <c r="BQ262" s="90"/>
      <c r="BZ262" s="90"/>
      <c r="CA262" s="90"/>
      <c r="CB262" s="90"/>
      <c r="CC262" s="90"/>
      <c r="CD262" s="90"/>
      <c r="CE262" s="90"/>
      <c r="CF262" s="90"/>
      <c r="CG262" s="90"/>
      <c r="CH262" s="90"/>
      <c r="CI262" s="90"/>
      <c r="CJ262" s="90"/>
      <c r="CK262" s="90"/>
      <c r="CL262" s="90"/>
      <c r="CM262" s="90"/>
      <c r="CN262" s="90"/>
      <c r="CO262" s="90"/>
      <c r="CP262" s="90"/>
      <c r="CQ262" s="90"/>
      <c r="CR262" s="90"/>
      <c r="CS262" s="90"/>
      <c r="CT262" s="90"/>
      <c r="CU262" s="90"/>
      <c r="CV262" s="90"/>
      <c r="CW262" s="90"/>
      <c r="CX262" s="90"/>
      <c r="CY262" s="90"/>
      <c r="CZ262" s="90"/>
      <c r="DA262" s="90"/>
      <c r="DB262" s="90"/>
      <c r="DC262" s="90"/>
      <c r="DD262" s="90"/>
      <c r="DE262" s="90"/>
      <c r="DF262" s="90"/>
      <c r="DG262" s="90"/>
      <c r="DH262" s="90"/>
      <c r="DI262" s="90"/>
      <c r="DJ262" s="90"/>
      <c r="DK262" s="90"/>
      <c r="DL262" s="90"/>
      <c r="DM262" s="90"/>
    </row>
    <row r="263" spans="1:117" s="162" customFormat="1" ht="90.75" customHeight="1" x14ac:dyDescent="0.25">
      <c r="A263" s="384"/>
      <c r="B263" s="387"/>
      <c r="C263" s="387"/>
      <c r="D263" s="390"/>
      <c r="E263" s="390"/>
      <c r="F263" s="390"/>
      <c r="G263" s="390"/>
      <c r="H263" s="157" t="s">
        <v>20</v>
      </c>
      <c r="I263" s="134">
        <v>36260</v>
      </c>
      <c r="J263" s="134">
        <f>10139+2684+2111+3641</f>
        <v>18575</v>
      </c>
      <c r="K263" s="405"/>
      <c r="L263" s="396"/>
      <c r="M263" s="396"/>
      <c r="N263" s="158"/>
      <c r="O263" s="159"/>
      <c r="P263" s="160"/>
      <c r="Q263" s="160"/>
      <c r="R263" s="160"/>
      <c r="S263" s="160"/>
      <c r="T263" s="160"/>
      <c r="U263" s="160"/>
      <c r="V263" s="160"/>
      <c r="W263" s="160"/>
      <c r="X263" s="160"/>
      <c r="Y263" s="160"/>
      <c r="Z263" s="160"/>
      <c r="AA263" s="160"/>
      <c r="AB263" s="160"/>
      <c r="AC263" s="160"/>
      <c r="AD263" s="160"/>
      <c r="AE263" s="160"/>
      <c r="AF263" s="160"/>
      <c r="AG263" s="160"/>
      <c r="AH263" s="159"/>
      <c r="AI263" s="160"/>
      <c r="AJ263" s="160"/>
      <c r="AK263" s="160"/>
      <c r="AL263" s="160"/>
      <c r="AM263" s="160"/>
      <c r="AN263" s="160"/>
      <c r="AO263" s="160"/>
      <c r="AP263" s="160"/>
      <c r="AQ263" s="160"/>
      <c r="AR263" s="160"/>
      <c r="AS263" s="160"/>
      <c r="AT263" s="160"/>
      <c r="AU263" s="160"/>
      <c r="AV263" s="160"/>
      <c r="AW263" s="160"/>
      <c r="AX263" s="160"/>
      <c r="AY263" s="160"/>
      <c r="AZ263" s="161"/>
      <c r="BA263" s="159"/>
      <c r="BB263" s="159"/>
      <c r="BC263" s="112"/>
      <c r="BD263" s="90"/>
      <c r="BE263" s="90"/>
      <c r="BF263" s="90"/>
      <c r="BG263" s="90"/>
      <c r="BH263" s="90"/>
      <c r="BI263" s="90"/>
      <c r="BJ263" s="90"/>
      <c r="BK263" s="90"/>
      <c r="BL263" s="90"/>
      <c r="BM263" s="90"/>
      <c r="BN263" s="90"/>
      <c r="BO263" s="90"/>
      <c r="BP263" s="90"/>
      <c r="BQ263" s="90"/>
      <c r="BZ263" s="90"/>
      <c r="CA263" s="90"/>
      <c r="CB263" s="90"/>
      <c r="CC263" s="90"/>
      <c r="CD263" s="90"/>
      <c r="CE263" s="90"/>
      <c r="CF263" s="90"/>
      <c r="CG263" s="90"/>
      <c r="CH263" s="90"/>
      <c r="CI263" s="90"/>
      <c r="CJ263" s="90"/>
      <c r="CK263" s="90"/>
      <c r="CL263" s="90"/>
      <c r="CM263" s="90"/>
      <c r="CN263" s="90"/>
      <c r="CO263" s="90"/>
      <c r="CP263" s="90"/>
      <c r="CQ263" s="90"/>
      <c r="CR263" s="90"/>
      <c r="CS263" s="90"/>
      <c r="CT263" s="90"/>
      <c r="CU263" s="90"/>
      <c r="CV263" s="90"/>
      <c r="CW263" s="90"/>
      <c r="CX263" s="90"/>
      <c r="CY263" s="90"/>
      <c r="CZ263" s="90"/>
      <c r="DA263" s="90"/>
      <c r="DB263" s="90"/>
      <c r="DC263" s="90"/>
      <c r="DD263" s="90"/>
      <c r="DE263" s="90"/>
      <c r="DF263" s="90"/>
      <c r="DG263" s="90"/>
      <c r="DH263" s="90"/>
      <c r="DI263" s="90"/>
      <c r="DJ263" s="90"/>
      <c r="DK263" s="90"/>
      <c r="DL263" s="90"/>
      <c r="DM263" s="90"/>
    </row>
    <row r="264" spans="1:117" ht="15.75" x14ac:dyDescent="0.25">
      <c r="A264" s="441"/>
      <c r="B264" s="441"/>
      <c r="C264" s="359" t="s">
        <v>359</v>
      </c>
      <c r="D264" s="360"/>
      <c r="E264" s="361"/>
      <c r="F264" s="108"/>
      <c r="G264" s="388"/>
      <c r="H264" s="163" t="s">
        <v>17</v>
      </c>
      <c r="I264" s="164">
        <f>I265+I266+I267</f>
        <v>1389963.15</v>
      </c>
      <c r="J264" s="164">
        <f>J265+J266+J267</f>
        <v>249652.79</v>
      </c>
      <c r="K264" s="164"/>
      <c r="L264" s="164"/>
      <c r="M264" s="165"/>
      <c r="N264" s="444"/>
    </row>
    <row r="265" spans="1:117" ht="15.75" x14ac:dyDescent="0.25">
      <c r="A265" s="442"/>
      <c r="B265" s="442"/>
      <c r="C265" s="362"/>
      <c r="D265" s="363"/>
      <c r="E265" s="364"/>
      <c r="F265" s="113"/>
      <c r="G265" s="389"/>
      <c r="H265" s="163" t="s">
        <v>18</v>
      </c>
      <c r="I265" s="164">
        <v>0</v>
      </c>
      <c r="J265" s="164">
        <v>0</v>
      </c>
      <c r="K265" s="164"/>
      <c r="L265" s="164"/>
      <c r="M265" s="165"/>
      <c r="N265" s="444"/>
    </row>
    <row r="266" spans="1:117" ht="15.75" x14ac:dyDescent="0.25">
      <c r="A266" s="442"/>
      <c r="B266" s="442"/>
      <c r="C266" s="362"/>
      <c r="D266" s="363"/>
      <c r="E266" s="364"/>
      <c r="F266" s="113"/>
      <c r="G266" s="389"/>
      <c r="H266" s="163" t="s">
        <v>19</v>
      </c>
      <c r="I266" s="164">
        <v>0</v>
      </c>
      <c r="J266" s="164">
        <v>0</v>
      </c>
      <c r="K266" s="164"/>
      <c r="L266" s="164"/>
      <c r="M266" s="165"/>
      <c r="N266" s="444"/>
    </row>
    <row r="267" spans="1:117" ht="31.5" x14ac:dyDescent="0.25">
      <c r="A267" s="443"/>
      <c r="B267" s="443"/>
      <c r="C267" s="365"/>
      <c r="D267" s="366"/>
      <c r="E267" s="367"/>
      <c r="F267" s="114"/>
      <c r="G267" s="390"/>
      <c r="H267" s="109" t="s">
        <v>20</v>
      </c>
      <c r="I267" s="164">
        <f>I11+I55</f>
        <v>1389963.15</v>
      </c>
      <c r="J267" s="164">
        <f>J11+J55</f>
        <v>249652.79</v>
      </c>
      <c r="K267" s="164"/>
      <c r="L267" s="164"/>
      <c r="M267" s="165"/>
      <c r="N267" s="444"/>
    </row>
    <row r="268" spans="1:117" ht="11.25" customHeight="1" x14ac:dyDescent="0.25">
      <c r="A268" s="168"/>
      <c r="L268" s="169"/>
      <c r="M268" s="170"/>
    </row>
    <row r="269" spans="1:117" ht="18.75" hidden="1" x14ac:dyDescent="0.3">
      <c r="A269" s="171"/>
      <c r="B269" s="445" t="s">
        <v>360</v>
      </c>
      <c r="C269" s="445"/>
      <c r="D269" s="172"/>
      <c r="E269" s="172"/>
      <c r="F269" s="173"/>
      <c r="G269" s="173"/>
      <c r="H269" s="173"/>
      <c r="I269" s="446" t="s">
        <v>361</v>
      </c>
      <c r="J269" s="446"/>
      <c r="K269" s="176"/>
      <c r="L269" s="169"/>
      <c r="M269" s="174"/>
    </row>
    <row r="270" spans="1:117" ht="10.5" hidden="1" customHeight="1" x14ac:dyDescent="0.3">
      <c r="A270" s="171"/>
      <c r="B270" s="171"/>
      <c r="C270" s="445"/>
      <c r="D270" s="445"/>
      <c r="E270" s="445"/>
      <c r="F270" s="175"/>
      <c r="G270" s="175"/>
      <c r="H270" s="176"/>
      <c r="I270" s="176"/>
      <c r="J270" s="177"/>
      <c r="K270" s="177"/>
      <c r="L270" s="178"/>
      <c r="M270" s="179"/>
      <c r="AT270" s="180"/>
    </row>
    <row r="271" spans="1:117" ht="12" hidden="1" customHeight="1" x14ac:dyDescent="0.3">
      <c r="A271" s="171"/>
      <c r="B271" s="171"/>
      <c r="C271" s="172"/>
      <c r="D271" s="172"/>
      <c r="E271" s="172"/>
      <c r="F271" s="185"/>
      <c r="G271" s="185"/>
      <c r="H271" s="185"/>
      <c r="I271" s="176"/>
      <c r="J271" s="219"/>
      <c r="K271" s="219"/>
      <c r="L271" s="169"/>
      <c r="M271" s="174"/>
    </row>
    <row r="272" spans="1:117" ht="57.75" hidden="1" customHeight="1" x14ac:dyDescent="0.3">
      <c r="A272" s="171"/>
      <c r="B272" s="445" t="s">
        <v>362</v>
      </c>
      <c r="C272" s="445"/>
      <c r="D272" s="172"/>
      <c r="E272" s="172"/>
      <c r="F272" s="181"/>
      <c r="G272" s="181"/>
      <c r="H272" s="182"/>
      <c r="I272" s="446" t="s">
        <v>363</v>
      </c>
      <c r="J272" s="446"/>
      <c r="K272" s="176"/>
      <c r="L272" s="178"/>
      <c r="M272" s="179"/>
    </row>
    <row r="273" spans="1:13" ht="57.75" hidden="1" customHeight="1" x14ac:dyDescent="0.3">
      <c r="A273" s="171"/>
      <c r="B273" s="172" t="s">
        <v>364</v>
      </c>
      <c r="C273" s="175"/>
      <c r="D273" s="172"/>
      <c r="E273" s="172"/>
      <c r="F273" s="181"/>
      <c r="G273" s="181"/>
      <c r="H273" s="182"/>
      <c r="I273" s="446" t="s">
        <v>365</v>
      </c>
      <c r="J273" s="446"/>
      <c r="K273" s="176"/>
      <c r="L273" s="178"/>
      <c r="M273" s="179"/>
    </row>
    <row r="274" spans="1:13" ht="18.75" hidden="1" x14ac:dyDescent="0.3">
      <c r="A274" s="171"/>
      <c r="B274" s="175"/>
      <c r="C274" s="175"/>
      <c r="D274" s="172"/>
      <c r="E274" s="172"/>
      <c r="F274" s="183"/>
      <c r="G274" s="183"/>
      <c r="H274" s="184"/>
      <c r="L274" s="178"/>
      <c r="M274" s="179"/>
    </row>
    <row r="275" spans="1:13" ht="18.75" hidden="1" x14ac:dyDescent="0.3">
      <c r="A275" s="171"/>
      <c r="B275" s="175"/>
      <c r="C275" s="175"/>
      <c r="D275" s="172"/>
      <c r="E275" s="172"/>
      <c r="F275" s="183"/>
      <c r="G275" s="183"/>
      <c r="H275" s="184"/>
      <c r="I275" s="176"/>
      <c r="J275" s="176"/>
      <c r="K275" s="176"/>
      <c r="L275" s="178"/>
      <c r="M275" s="179"/>
    </row>
    <row r="276" spans="1:13" ht="14.25" hidden="1" customHeight="1" x14ac:dyDescent="0.3">
      <c r="A276" s="171"/>
      <c r="B276" s="171"/>
      <c r="C276" s="172"/>
      <c r="D276" s="172"/>
      <c r="E276" s="172"/>
      <c r="F276" s="185"/>
      <c r="G276" s="185"/>
      <c r="H276" s="185"/>
      <c r="I276" s="186"/>
      <c r="J276" s="185"/>
      <c r="K276" s="185"/>
      <c r="L276" s="166"/>
      <c r="M276" s="174"/>
    </row>
    <row r="277" spans="1:13" ht="12.75" customHeight="1" x14ac:dyDescent="0.3">
      <c r="A277" s="187"/>
      <c r="B277" s="171"/>
      <c r="C277" s="185"/>
      <c r="D277" s="172"/>
      <c r="E277" s="172"/>
      <c r="F277" s="172"/>
      <c r="G277" s="172"/>
      <c r="H277" s="176"/>
      <c r="I277" s="176"/>
      <c r="J277" s="177"/>
      <c r="K277" s="177"/>
      <c r="L277" s="178"/>
      <c r="M277" s="179"/>
    </row>
    <row r="278" spans="1:13" ht="17.25" customHeight="1" x14ac:dyDescent="0.3">
      <c r="A278" s="53" t="s">
        <v>366</v>
      </c>
      <c r="B278" s="171"/>
      <c r="C278" s="172"/>
      <c r="D278" s="172"/>
      <c r="E278" s="172"/>
      <c r="F278" s="173"/>
      <c r="G278" s="173"/>
      <c r="H278" s="173"/>
      <c r="I278" s="446"/>
      <c r="J278" s="446"/>
      <c r="K278" s="176"/>
      <c r="L278" s="169"/>
      <c r="M278" s="174"/>
    </row>
    <row r="279" spans="1:13" ht="18.75" x14ac:dyDescent="0.3">
      <c r="A279" s="53" t="s">
        <v>367</v>
      </c>
      <c r="B279" s="171"/>
      <c r="C279" s="175"/>
      <c r="D279" s="175"/>
      <c r="E279" s="175"/>
      <c r="F279" s="175"/>
      <c r="G279" s="175"/>
      <c r="H279" s="176"/>
      <c r="I279" s="176"/>
      <c r="J279" s="188"/>
      <c r="K279" s="188"/>
      <c r="L279" s="176"/>
      <c r="M279" s="189"/>
    </row>
    <row r="280" spans="1:13" x14ac:dyDescent="0.25">
      <c r="A280" s="168"/>
      <c r="B280" s="190"/>
      <c r="C280" s="190"/>
      <c r="D280" s="190"/>
      <c r="E280" s="191"/>
      <c r="F280" s="191"/>
      <c r="G280" s="191"/>
      <c r="H280" s="191"/>
      <c r="I280" s="191"/>
      <c r="J280" s="191"/>
      <c r="K280" s="191"/>
      <c r="L280" s="191"/>
      <c r="M280" s="192"/>
    </row>
    <row r="281" spans="1:13" s="167" customFormat="1" x14ac:dyDescent="0.25">
      <c r="I281" s="215"/>
      <c r="J281" s="215"/>
      <c r="K281" s="215"/>
      <c r="M281" s="216"/>
    </row>
    <row r="282" spans="1:13" s="167" customFormat="1" x14ac:dyDescent="0.25">
      <c r="I282" s="215"/>
      <c r="J282" s="215"/>
      <c r="K282" s="215"/>
      <c r="M282" s="216"/>
    </row>
    <row r="283" spans="1:13" s="167" customFormat="1" x14ac:dyDescent="0.25">
      <c r="I283" s="215"/>
      <c r="J283" s="215"/>
      <c r="K283" s="215"/>
      <c r="M283" s="216"/>
    </row>
    <row r="284" spans="1:13" s="167" customFormat="1" x14ac:dyDescent="0.25">
      <c r="I284" s="215"/>
      <c r="J284" s="215"/>
      <c r="K284" s="215"/>
      <c r="M284" s="216"/>
    </row>
    <row r="285" spans="1:13" s="167" customFormat="1" x14ac:dyDescent="0.25">
      <c r="I285" s="215"/>
      <c r="J285" s="215"/>
      <c r="K285" s="215"/>
      <c r="M285" s="216"/>
    </row>
    <row r="286" spans="1:13" s="167" customFormat="1" x14ac:dyDescent="0.25">
      <c r="I286" s="215"/>
      <c r="J286" s="215"/>
      <c r="K286" s="215"/>
      <c r="M286" s="216"/>
    </row>
    <row r="287" spans="1:13" s="167" customFormat="1" x14ac:dyDescent="0.25">
      <c r="I287" s="215"/>
      <c r="J287" s="215"/>
      <c r="K287" s="215"/>
      <c r="M287" s="216"/>
    </row>
    <row r="288" spans="1:13" s="167" customFormat="1" x14ac:dyDescent="0.25">
      <c r="I288" s="215"/>
      <c r="J288" s="215"/>
      <c r="K288" s="215"/>
      <c r="M288" s="216"/>
    </row>
    <row r="289" spans="9:13" s="167" customFormat="1" x14ac:dyDescent="0.25">
      <c r="I289" s="215"/>
      <c r="J289" s="215"/>
      <c r="K289" s="215"/>
      <c r="M289" s="216"/>
    </row>
    <row r="290" spans="9:13" s="167" customFormat="1" x14ac:dyDescent="0.25">
      <c r="I290" s="215"/>
      <c r="J290" s="215"/>
      <c r="K290" s="215"/>
      <c r="M290" s="216"/>
    </row>
    <row r="291" spans="9:13" s="167" customFormat="1" x14ac:dyDescent="0.25">
      <c r="I291" s="215"/>
      <c r="J291" s="215"/>
      <c r="K291" s="215"/>
      <c r="M291" s="216"/>
    </row>
    <row r="292" spans="9:13" s="167" customFormat="1" x14ac:dyDescent="0.25">
      <c r="I292" s="215"/>
      <c r="J292" s="215"/>
      <c r="K292" s="215"/>
      <c r="M292" s="216"/>
    </row>
    <row r="293" spans="9:13" s="167" customFormat="1" x14ac:dyDescent="0.25">
      <c r="I293" s="215"/>
      <c r="J293" s="215"/>
      <c r="K293" s="215"/>
      <c r="M293" s="216"/>
    </row>
    <row r="294" spans="9:13" s="167" customFormat="1" x14ac:dyDescent="0.25">
      <c r="I294" s="215"/>
      <c r="J294" s="215"/>
      <c r="K294" s="215"/>
      <c r="M294" s="216"/>
    </row>
    <row r="295" spans="9:13" s="167" customFormat="1" x14ac:dyDescent="0.25">
      <c r="I295" s="215"/>
      <c r="J295" s="215"/>
      <c r="K295" s="215"/>
      <c r="M295" s="216"/>
    </row>
    <row r="296" spans="9:13" s="167" customFormat="1" x14ac:dyDescent="0.25">
      <c r="I296" s="215"/>
      <c r="J296" s="215"/>
      <c r="K296" s="215"/>
      <c r="M296" s="216"/>
    </row>
    <row r="297" spans="9:13" s="167" customFormat="1" x14ac:dyDescent="0.25">
      <c r="I297" s="215"/>
      <c r="J297" s="215"/>
      <c r="K297" s="215"/>
      <c r="M297" s="216"/>
    </row>
    <row r="298" spans="9:13" s="167" customFormat="1" x14ac:dyDescent="0.25">
      <c r="I298" s="215"/>
      <c r="J298" s="215"/>
      <c r="K298" s="215"/>
      <c r="M298" s="216"/>
    </row>
    <row r="299" spans="9:13" s="167" customFormat="1" x14ac:dyDescent="0.25">
      <c r="I299" s="215"/>
      <c r="J299" s="215"/>
      <c r="K299" s="215"/>
      <c r="M299" s="216"/>
    </row>
    <row r="300" spans="9:13" s="167" customFormat="1" x14ac:dyDescent="0.25">
      <c r="I300" s="215"/>
      <c r="J300" s="215"/>
      <c r="K300" s="215"/>
      <c r="M300" s="216"/>
    </row>
    <row r="301" spans="9:13" s="167" customFormat="1" x14ac:dyDescent="0.25">
      <c r="I301" s="215"/>
      <c r="J301" s="215"/>
      <c r="K301" s="215"/>
      <c r="M301" s="216"/>
    </row>
    <row r="302" spans="9:13" s="167" customFormat="1" x14ac:dyDescent="0.25">
      <c r="I302" s="215"/>
      <c r="J302" s="215"/>
      <c r="K302" s="215"/>
      <c r="M302" s="216"/>
    </row>
    <row r="303" spans="9:13" s="167" customFormat="1" x14ac:dyDescent="0.25">
      <c r="I303" s="215"/>
      <c r="J303" s="215"/>
      <c r="K303" s="215"/>
      <c r="M303" s="216"/>
    </row>
    <row r="304" spans="9:13" s="167" customFormat="1" x14ac:dyDescent="0.25">
      <c r="I304" s="215"/>
      <c r="J304" s="215"/>
      <c r="K304" s="215"/>
      <c r="M304" s="216"/>
    </row>
    <row r="305" spans="9:13" s="167" customFormat="1" x14ac:dyDescent="0.25">
      <c r="I305" s="215"/>
      <c r="J305" s="215"/>
      <c r="K305" s="215"/>
      <c r="M305" s="216"/>
    </row>
    <row r="306" spans="9:13" s="167" customFormat="1" x14ac:dyDescent="0.25">
      <c r="I306" s="215"/>
      <c r="J306" s="215"/>
      <c r="K306" s="215"/>
      <c r="M306" s="216"/>
    </row>
    <row r="307" spans="9:13" s="167" customFormat="1" x14ac:dyDescent="0.25">
      <c r="I307" s="215"/>
      <c r="J307" s="215"/>
      <c r="K307" s="215"/>
      <c r="M307" s="216"/>
    </row>
    <row r="308" spans="9:13" s="167" customFormat="1" x14ac:dyDescent="0.25">
      <c r="I308" s="215"/>
      <c r="J308" s="215"/>
      <c r="K308" s="215"/>
      <c r="M308" s="216"/>
    </row>
    <row r="309" spans="9:13" s="167" customFormat="1" x14ac:dyDescent="0.25">
      <c r="I309" s="215"/>
      <c r="J309" s="215"/>
      <c r="K309" s="215"/>
      <c r="M309" s="216"/>
    </row>
    <row r="310" spans="9:13" s="167" customFormat="1" x14ac:dyDescent="0.25">
      <c r="I310" s="215"/>
      <c r="J310" s="215"/>
      <c r="K310" s="215"/>
      <c r="M310" s="216"/>
    </row>
    <row r="311" spans="9:13" s="167" customFormat="1" x14ac:dyDescent="0.25">
      <c r="I311" s="215"/>
      <c r="J311" s="215"/>
      <c r="K311" s="215"/>
      <c r="M311" s="216"/>
    </row>
    <row r="312" spans="9:13" s="167" customFormat="1" x14ac:dyDescent="0.25">
      <c r="I312" s="215"/>
      <c r="J312" s="215"/>
      <c r="K312" s="215"/>
      <c r="M312" s="216"/>
    </row>
    <row r="313" spans="9:13" s="167" customFormat="1" x14ac:dyDescent="0.25">
      <c r="I313" s="215"/>
      <c r="J313" s="215"/>
      <c r="K313" s="215"/>
      <c r="M313" s="216"/>
    </row>
    <row r="314" spans="9:13" s="167" customFormat="1" x14ac:dyDescent="0.25">
      <c r="I314" s="215"/>
      <c r="J314" s="215"/>
      <c r="K314" s="215"/>
      <c r="M314" s="216"/>
    </row>
    <row r="315" spans="9:13" s="167" customFormat="1" x14ac:dyDescent="0.25">
      <c r="I315" s="215"/>
      <c r="J315" s="215"/>
      <c r="K315" s="215"/>
      <c r="M315" s="216"/>
    </row>
    <row r="316" spans="9:13" s="167" customFormat="1" x14ac:dyDescent="0.25">
      <c r="I316" s="215"/>
      <c r="J316" s="215"/>
      <c r="K316" s="215"/>
      <c r="M316" s="216"/>
    </row>
    <row r="317" spans="9:13" s="167" customFormat="1" x14ac:dyDescent="0.25">
      <c r="I317" s="215"/>
      <c r="J317" s="215"/>
      <c r="K317" s="215"/>
      <c r="M317" s="216"/>
    </row>
    <row r="318" spans="9:13" s="167" customFormat="1" x14ac:dyDescent="0.25">
      <c r="I318" s="215"/>
      <c r="J318" s="215"/>
      <c r="K318" s="215"/>
      <c r="M318" s="216"/>
    </row>
    <row r="319" spans="9:13" s="167" customFormat="1" x14ac:dyDescent="0.25">
      <c r="I319" s="215"/>
      <c r="J319" s="215"/>
      <c r="K319" s="215"/>
      <c r="M319" s="216"/>
    </row>
    <row r="320" spans="9:13" s="167" customFormat="1" x14ac:dyDescent="0.25">
      <c r="I320" s="215"/>
      <c r="J320" s="215"/>
      <c r="K320" s="215"/>
      <c r="M320" s="216"/>
    </row>
    <row r="321" spans="9:13" s="167" customFormat="1" x14ac:dyDescent="0.25">
      <c r="I321" s="215"/>
      <c r="J321" s="215"/>
      <c r="K321" s="215"/>
      <c r="M321" s="216"/>
    </row>
    <row r="322" spans="9:13" s="167" customFormat="1" x14ac:dyDescent="0.25">
      <c r="I322" s="215"/>
      <c r="J322" s="215"/>
      <c r="K322" s="215"/>
      <c r="M322" s="216"/>
    </row>
    <row r="323" spans="9:13" s="167" customFormat="1" x14ac:dyDescent="0.25">
      <c r="I323" s="215"/>
      <c r="J323" s="215"/>
      <c r="K323" s="215"/>
      <c r="M323" s="216"/>
    </row>
    <row r="324" spans="9:13" s="167" customFormat="1" x14ac:dyDescent="0.25">
      <c r="I324" s="215"/>
      <c r="J324" s="215"/>
      <c r="K324" s="215"/>
      <c r="M324" s="216"/>
    </row>
    <row r="325" spans="9:13" s="167" customFormat="1" x14ac:dyDescent="0.25">
      <c r="I325" s="215"/>
      <c r="J325" s="215"/>
      <c r="K325" s="215"/>
      <c r="M325" s="216"/>
    </row>
    <row r="326" spans="9:13" s="167" customFormat="1" x14ac:dyDescent="0.25">
      <c r="I326" s="215"/>
      <c r="J326" s="215"/>
      <c r="K326" s="215"/>
      <c r="M326" s="216"/>
    </row>
    <row r="327" spans="9:13" s="167" customFormat="1" x14ac:dyDescent="0.25">
      <c r="I327" s="215"/>
      <c r="J327" s="215"/>
      <c r="K327" s="215"/>
      <c r="M327" s="216"/>
    </row>
    <row r="328" spans="9:13" s="167" customFormat="1" x14ac:dyDescent="0.25">
      <c r="I328" s="215"/>
      <c r="J328" s="215"/>
      <c r="K328" s="215"/>
      <c r="M328" s="216"/>
    </row>
    <row r="329" spans="9:13" s="167" customFormat="1" x14ac:dyDescent="0.25">
      <c r="I329" s="215"/>
      <c r="J329" s="215"/>
      <c r="K329" s="215"/>
      <c r="M329" s="216"/>
    </row>
    <row r="330" spans="9:13" s="167" customFormat="1" x14ac:dyDescent="0.25">
      <c r="I330" s="215"/>
      <c r="J330" s="215"/>
      <c r="K330" s="215"/>
      <c r="M330" s="216"/>
    </row>
    <row r="331" spans="9:13" s="167" customFormat="1" x14ac:dyDescent="0.25">
      <c r="I331" s="215"/>
      <c r="J331" s="215"/>
      <c r="K331" s="215"/>
      <c r="M331" s="216"/>
    </row>
    <row r="332" spans="9:13" s="167" customFormat="1" x14ac:dyDescent="0.25">
      <c r="I332" s="215"/>
      <c r="J332" s="215"/>
      <c r="K332" s="215"/>
      <c r="M332" s="216"/>
    </row>
    <row r="333" spans="9:13" s="167" customFormat="1" x14ac:dyDescent="0.25">
      <c r="I333" s="215"/>
      <c r="J333" s="215"/>
      <c r="K333" s="215"/>
      <c r="M333" s="216"/>
    </row>
    <row r="334" spans="9:13" s="167" customFormat="1" x14ac:dyDescent="0.25">
      <c r="I334" s="215"/>
      <c r="J334" s="215"/>
      <c r="K334" s="215"/>
      <c r="M334" s="216"/>
    </row>
    <row r="335" spans="9:13" s="167" customFormat="1" x14ac:dyDescent="0.25">
      <c r="I335" s="215"/>
      <c r="J335" s="215"/>
      <c r="K335" s="215"/>
      <c r="M335" s="216"/>
    </row>
    <row r="336" spans="9:13" s="167" customFormat="1" x14ac:dyDescent="0.25">
      <c r="I336" s="215"/>
      <c r="J336" s="215"/>
      <c r="K336" s="215"/>
      <c r="M336" s="216"/>
    </row>
    <row r="337" spans="9:13" s="167" customFormat="1" x14ac:dyDescent="0.25">
      <c r="I337" s="215"/>
      <c r="J337" s="215"/>
      <c r="K337" s="215"/>
      <c r="M337" s="216"/>
    </row>
    <row r="338" spans="9:13" s="167" customFormat="1" x14ac:dyDescent="0.25">
      <c r="I338" s="215"/>
      <c r="J338" s="215"/>
      <c r="K338" s="215"/>
      <c r="M338" s="216"/>
    </row>
    <row r="339" spans="9:13" s="167" customFormat="1" x14ac:dyDescent="0.25">
      <c r="I339" s="215"/>
      <c r="J339" s="215"/>
      <c r="K339" s="215"/>
      <c r="M339" s="216"/>
    </row>
    <row r="340" spans="9:13" s="167" customFormat="1" x14ac:dyDescent="0.25">
      <c r="I340" s="215"/>
      <c r="J340" s="215"/>
      <c r="K340" s="215"/>
      <c r="M340" s="216"/>
    </row>
    <row r="341" spans="9:13" s="167" customFormat="1" x14ac:dyDescent="0.25">
      <c r="I341" s="215"/>
      <c r="J341" s="215"/>
      <c r="K341" s="215"/>
      <c r="M341" s="216"/>
    </row>
    <row r="342" spans="9:13" s="167" customFormat="1" x14ac:dyDescent="0.25">
      <c r="I342" s="215"/>
      <c r="J342" s="215"/>
      <c r="K342" s="215"/>
      <c r="M342" s="216"/>
    </row>
    <row r="343" spans="9:13" s="167" customFormat="1" x14ac:dyDescent="0.25">
      <c r="I343" s="215"/>
      <c r="J343" s="215"/>
      <c r="K343" s="215"/>
      <c r="M343" s="216"/>
    </row>
    <row r="344" spans="9:13" s="167" customFormat="1" x14ac:dyDescent="0.25">
      <c r="I344" s="215"/>
      <c r="J344" s="215"/>
      <c r="K344" s="215"/>
      <c r="M344" s="216"/>
    </row>
    <row r="345" spans="9:13" s="167" customFormat="1" x14ac:dyDescent="0.25">
      <c r="I345" s="215"/>
      <c r="J345" s="215"/>
      <c r="K345" s="215"/>
      <c r="M345" s="216"/>
    </row>
    <row r="346" spans="9:13" s="167" customFormat="1" x14ac:dyDescent="0.25">
      <c r="I346" s="215"/>
      <c r="J346" s="215"/>
      <c r="K346" s="215"/>
      <c r="M346" s="216"/>
    </row>
    <row r="347" spans="9:13" s="167" customFormat="1" x14ac:dyDescent="0.25">
      <c r="I347" s="215"/>
      <c r="J347" s="215"/>
      <c r="K347" s="215"/>
      <c r="M347" s="216"/>
    </row>
    <row r="348" spans="9:13" s="167" customFormat="1" x14ac:dyDescent="0.25">
      <c r="I348" s="215"/>
      <c r="J348" s="215"/>
      <c r="K348" s="215"/>
      <c r="M348" s="216"/>
    </row>
    <row r="349" spans="9:13" s="167" customFormat="1" x14ac:dyDescent="0.25">
      <c r="I349" s="215"/>
      <c r="J349" s="215"/>
      <c r="K349" s="215"/>
      <c r="M349" s="216"/>
    </row>
    <row r="350" spans="9:13" s="167" customFormat="1" x14ac:dyDescent="0.25">
      <c r="I350" s="215"/>
      <c r="J350" s="215"/>
      <c r="K350" s="215"/>
      <c r="M350" s="216"/>
    </row>
    <row r="351" spans="9:13" s="167" customFormat="1" x14ac:dyDescent="0.25">
      <c r="I351" s="215"/>
      <c r="J351" s="215"/>
      <c r="K351" s="215"/>
      <c r="M351" s="216"/>
    </row>
    <row r="352" spans="9:13" s="167" customFormat="1" x14ac:dyDescent="0.25">
      <c r="I352" s="215"/>
      <c r="J352" s="215"/>
      <c r="K352" s="215"/>
      <c r="M352" s="216"/>
    </row>
    <row r="353" spans="9:13" s="167" customFormat="1" x14ac:dyDescent="0.25">
      <c r="I353" s="215"/>
      <c r="J353" s="215"/>
      <c r="K353" s="215"/>
      <c r="M353" s="216"/>
    </row>
    <row r="354" spans="9:13" s="167" customFormat="1" x14ac:dyDescent="0.25">
      <c r="I354" s="215"/>
      <c r="J354" s="215"/>
      <c r="K354" s="215"/>
      <c r="M354" s="216"/>
    </row>
    <row r="355" spans="9:13" s="167" customFormat="1" x14ac:dyDescent="0.25">
      <c r="I355" s="215"/>
      <c r="J355" s="215"/>
      <c r="K355" s="215"/>
      <c r="M355" s="216"/>
    </row>
    <row r="356" spans="9:13" s="167" customFormat="1" x14ac:dyDescent="0.25">
      <c r="I356" s="215"/>
      <c r="J356" s="215"/>
      <c r="K356" s="215"/>
      <c r="M356" s="216"/>
    </row>
    <row r="357" spans="9:13" s="167" customFormat="1" x14ac:dyDescent="0.25">
      <c r="I357" s="215"/>
      <c r="J357" s="215"/>
      <c r="K357" s="215"/>
      <c r="M357" s="216"/>
    </row>
    <row r="358" spans="9:13" s="167" customFormat="1" x14ac:dyDescent="0.25">
      <c r="I358" s="215"/>
      <c r="J358" s="215"/>
      <c r="K358" s="215"/>
      <c r="M358" s="216"/>
    </row>
    <row r="359" spans="9:13" s="167" customFormat="1" x14ac:dyDescent="0.25">
      <c r="I359" s="215"/>
      <c r="J359" s="215"/>
      <c r="K359" s="215"/>
      <c r="M359" s="216"/>
    </row>
    <row r="360" spans="9:13" s="167" customFormat="1" x14ac:dyDescent="0.25">
      <c r="I360" s="215"/>
      <c r="J360" s="215"/>
      <c r="K360" s="215"/>
      <c r="M360" s="216"/>
    </row>
    <row r="361" spans="9:13" s="167" customFormat="1" x14ac:dyDescent="0.25">
      <c r="I361" s="215"/>
      <c r="J361" s="215"/>
      <c r="K361" s="215"/>
      <c r="M361" s="216"/>
    </row>
    <row r="362" spans="9:13" s="167" customFormat="1" x14ac:dyDescent="0.25">
      <c r="I362" s="215"/>
      <c r="J362" s="215"/>
      <c r="K362" s="215"/>
      <c r="M362" s="216"/>
    </row>
    <row r="363" spans="9:13" s="167" customFormat="1" x14ac:dyDescent="0.25">
      <c r="I363" s="215"/>
      <c r="J363" s="215"/>
      <c r="K363" s="215"/>
      <c r="M363" s="216"/>
    </row>
    <row r="364" spans="9:13" s="167" customFormat="1" x14ac:dyDescent="0.25">
      <c r="I364" s="215"/>
      <c r="J364" s="215"/>
      <c r="K364" s="215"/>
      <c r="M364" s="216"/>
    </row>
    <row r="365" spans="9:13" s="167" customFormat="1" x14ac:dyDescent="0.25">
      <c r="I365" s="215"/>
      <c r="J365" s="215"/>
      <c r="K365" s="215"/>
      <c r="M365" s="216"/>
    </row>
    <row r="366" spans="9:13" s="167" customFormat="1" x14ac:dyDescent="0.25">
      <c r="I366" s="215"/>
      <c r="J366" s="215"/>
      <c r="K366" s="215"/>
      <c r="M366" s="216"/>
    </row>
    <row r="367" spans="9:13" s="167" customFormat="1" x14ac:dyDescent="0.25">
      <c r="I367" s="215"/>
      <c r="J367" s="215"/>
      <c r="K367" s="215"/>
      <c r="M367" s="216"/>
    </row>
    <row r="368" spans="9:13" s="167" customFormat="1" x14ac:dyDescent="0.25">
      <c r="I368" s="215"/>
      <c r="J368" s="215"/>
      <c r="K368" s="215"/>
      <c r="M368" s="216"/>
    </row>
    <row r="369" spans="9:13" s="167" customFormat="1" x14ac:dyDescent="0.25">
      <c r="I369" s="215"/>
      <c r="J369" s="215"/>
      <c r="K369" s="215"/>
      <c r="M369" s="216"/>
    </row>
    <row r="370" spans="9:13" s="167" customFormat="1" x14ac:dyDescent="0.25">
      <c r="I370" s="215"/>
      <c r="J370" s="215"/>
      <c r="K370" s="215"/>
      <c r="M370" s="216"/>
    </row>
    <row r="371" spans="9:13" s="167" customFormat="1" x14ac:dyDescent="0.25">
      <c r="I371" s="215"/>
      <c r="J371" s="215"/>
      <c r="K371" s="215"/>
      <c r="M371" s="216"/>
    </row>
    <row r="372" spans="9:13" s="167" customFormat="1" x14ac:dyDescent="0.25">
      <c r="I372" s="215"/>
      <c r="J372" s="215"/>
      <c r="K372" s="215"/>
      <c r="M372" s="216"/>
    </row>
    <row r="373" spans="9:13" s="167" customFormat="1" x14ac:dyDescent="0.25">
      <c r="I373" s="215"/>
      <c r="J373" s="215"/>
      <c r="K373" s="215"/>
      <c r="M373" s="216"/>
    </row>
    <row r="374" spans="9:13" s="167" customFormat="1" x14ac:dyDescent="0.25">
      <c r="I374" s="215"/>
      <c r="J374" s="215"/>
      <c r="K374" s="215"/>
      <c r="M374" s="216"/>
    </row>
    <row r="375" spans="9:13" s="167" customFormat="1" x14ac:dyDescent="0.25">
      <c r="I375" s="215"/>
      <c r="J375" s="215"/>
      <c r="K375" s="215"/>
      <c r="M375" s="216"/>
    </row>
    <row r="376" spans="9:13" s="167" customFormat="1" x14ac:dyDescent="0.25">
      <c r="I376" s="215"/>
      <c r="J376" s="215"/>
      <c r="K376" s="215"/>
      <c r="M376" s="216"/>
    </row>
    <row r="377" spans="9:13" s="167" customFormat="1" x14ac:dyDescent="0.25">
      <c r="I377" s="215"/>
      <c r="J377" s="215"/>
      <c r="K377" s="215"/>
      <c r="M377" s="216"/>
    </row>
    <row r="378" spans="9:13" s="167" customFormat="1" x14ac:dyDescent="0.25">
      <c r="I378" s="215"/>
      <c r="J378" s="215"/>
      <c r="K378" s="215"/>
      <c r="M378" s="216"/>
    </row>
    <row r="379" spans="9:13" s="167" customFormat="1" x14ac:dyDescent="0.25">
      <c r="I379" s="215"/>
      <c r="J379" s="215"/>
      <c r="K379" s="215"/>
      <c r="M379" s="216"/>
    </row>
    <row r="380" spans="9:13" s="167" customFormat="1" x14ac:dyDescent="0.25">
      <c r="I380" s="215"/>
      <c r="J380" s="215"/>
      <c r="K380" s="215"/>
      <c r="M380" s="216"/>
    </row>
    <row r="381" spans="9:13" s="167" customFormat="1" x14ac:dyDescent="0.25">
      <c r="I381" s="215"/>
      <c r="J381" s="215"/>
      <c r="K381" s="215"/>
      <c r="M381" s="216"/>
    </row>
    <row r="382" spans="9:13" s="167" customFormat="1" x14ac:dyDescent="0.25">
      <c r="I382" s="215"/>
      <c r="J382" s="215"/>
      <c r="K382" s="215"/>
      <c r="M382" s="216"/>
    </row>
    <row r="383" spans="9:13" s="167" customFormat="1" x14ac:dyDescent="0.25">
      <c r="I383" s="215"/>
      <c r="J383" s="215"/>
      <c r="K383" s="215"/>
      <c r="M383" s="216"/>
    </row>
    <row r="384" spans="9:13" s="167" customFormat="1" x14ac:dyDescent="0.25">
      <c r="I384" s="215"/>
      <c r="J384" s="215"/>
      <c r="K384" s="215"/>
      <c r="M384" s="216"/>
    </row>
    <row r="385" spans="9:13" s="167" customFormat="1" x14ac:dyDescent="0.25">
      <c r="I385" s="215"/>
      <c r="J385" s="215"/>
      <c r="K385" s="215"/>
      <c r="M385" s="216"/>
    </row>
    <row r="386" spans="9:13" s="167" customFormat="1" x14ac:dyDescent="0.25">
      <c r="I386" s="215"/>
      <c r="J386" s="215"/>
      <c r="K386" s="215"/>
      <c r="M386" s="216"/>
    </row>
    <row r="387" spans="9:13" s="167" customFormat="1" x14ac:dyDescent="0.25">
      <c r="I387" s="215"/>
      <c r="J387" s="215"/>
      <c r="K387" s="215"/>
      <c r="M387" s="216"/>
    </row>
    <row r="388" spans="9:13" s="167" customFormat="1" x14ac:dyDescent="0.25">
      <c r="I388" s="215"/>
      <c r="J388" s="215"/>
      <c r="K388" s="215"/>
      <c r="M388" s="216"/>
    </row>
    <row r="389" spans="9:13" s="167" customFormat="1" x14ac:dyDescent="0.25">
      <c r="I389" s="215"/>
      <c r="J389" s="215"/>
      <c r="K389" s="215"/>
      <c r="M389" s="216"/>
    </row>
    <row r="390" spans="9:13" s="167" customFormat="1" x14ac:dyDescent="0.25">
      <c r="I390" s="215"/>
      <c r="J390" s="215"/>
      <c r="K390" s="215"/>
      <c r="M390" s="216"/>
    </row>
    <row r="391" spans="9:13" s="167" customFormat="1" x14ac:dyDescent="0.25">
      <c r="I391" s="215"/>
      <c r="J391" s="215"/>
      <c r="K391" s="215"/>
      <c r="M391" s="216"/>
    </row>
  </sheetData>
  <mergeCells count="670">
    <mergeCell ref="F184:F187"/>
    <mergeCell ref="L76:L79"/>
    <mergeCell ref="M76:M79"/>
    <mergeCell ref="G132:G135"/>
    <mergeCell ref="G136:G139"/>
    <mergeCell ref="G92:G95"/>
    <mergeCell ref="G96:G99"/>
    <mergeCell ref="G100:G103"/>
    <mergeCell ref="G104:G107"/>
    <mergeCell ref="K24:K27"/>
    <mergeCell ref="L24:L27"/>
    <mergeCell ref="A16:A19"/>
    <mergeCell ref="G16:G19"/>
    <mergeCell ref="B16:B19"/>
    <mergeCell ref="F16:F19"/>
    <mergeCell ref="K16:K19"/>
    <mergeCell ref="L16:L19"/>
    <mergeCell ref="BC76:BF76"/>
    <mergeCell ref="A76:A79"/>
    <mergeCell ref="B76:B79"/>
    <mergeCell ref="C76:C79"/>
    <mergeCell ref="D76:D79"/>
    <mergeCell ref="E76:E79"/>
    <mergeCell ref="F76:F79"/>
    <mergeCell ref="A44:A47"/>
    <mergeCell ref="B44:B47"/>
    <mergeCell ref="C44:C47"/>
    <mergeCell ref="D44:D47"/>
    <mergeCell ref="E44:E47"/>
    <mergeCell ref="F44:F47"/>
    <mergeCell ref="G44:G47"/>
    <mergeCell ref="K48:K51"/>
    <mergeCell ref="L48:L51"/>
    <mergeCell ref="G264:G267"/>
    <mergeCell ref="G224:G227"/>
    <mergeCell ref="G228:G231"/>
    <mergeCell ref="G232:G235"/>
    <mergeCell ref="G236:G239"/>
    <mergeCell ref="G240:G243"/>
    <mergeCell ref="G244:G247"/>
    <mergeCell ref="A24:A27"/>
    <mergeCell ref="B24:B27"/>
    <mergeCell ref="F24:F27"/>
    <mergeCell ref="G24:G27"/>
    <mergeCell ref="A176:A179"/>
    <mergeCell ref="B176:B179"/>
    <mergeCell ref="C176:C179"/>
    <mergeCell ref="D176:D179"/>
    <mergeCell ref="E176:E179"/>
    <mergeCell ref="F176:F179"/>
    <mergeCell ref="G176:G179"/>
    <mergeCell ref="G140:G143"/>
    <mergeCell ref="G144:G147"/>
    <mergeCell ref="G148:G151"/>
    <mergeCell ref="G152:G155"/>
    <mergeCell ref="G156:G159"/>
    <mergeCell ref="G160:G163"/>
    <mergeCell ref="C270:E270"/>
    <mergeCell ref="B272:C272"/>
    <mergeCell ref="I272:J272"/>
    <mergeCell ref="I273:J273"/>
    <mergeCell ref="I278:J278"/>
    <mergeCell ref="K4:K6"/>
    <mergeCell ref="K32:K35"/>
    <mergeCell ref="K36:K39"/>
    <mergeCell ref="K40:K43"/>
    <mergeCell ref="K60:K63"/>
    <mergeCell ref="F188:F191"/>
    <mergeCell ref="F80:F83"/>
    <mergeCell ref="K260:K263"/>
    <mergeCell ref="K256:K259"/>
    <mergeCell ref="K144:K147"/>
    <mergeCell ref="K148:K151"/>
    <mergeCell ref="K152:K155"/>
    <mergeCell ref="K156:K159"/>
    <mergeCell ref="K160:K163"/>
    <mergeCell ref="K164:K167"/>
    <mergeCell ref="K168:K171"/>
    <mergeCell ref="K172:K175"/>
    <mergeCell ref="K240:K243"/>
    <mergeCell ref="K244:K247"/>
    <mergeCell ref="A264:A267"/>
    <mergeCell ref="B264:B267"/>
    <mergeCell ref="C264:E267"/>
    <mergeCell ref="N264:N267"/>
    <mergeCell ref="B269:C269"/>
    <mergeCell ref="I269:J269"/>
    <mergeCell ref="L256:L259"/>
    <mergeCell ref="M256:M259"/>
    <mergeCell ref="A260:A263"/>
    <mergeCell ref="B260:B263"/>
    <mergeCell ref="C260:C263"/>
    <mergeCell ref="D260:D263"/>
    <mergeCell ref="E260:E263"/>
    <mergeCell ref="F260:F263"/>
    <mergeCell ref="L260:L263"/>
    <mergeCell ref="M260:M263"/>
    <mergeCell ref="A256:A259"/>
    <mergeCell ref="B256:B259"/>
    <mergeCell ref="C256:C259"/>
    <mergeCell ref="D256:D259"/>
    <mergeCell ref="E256:E259"/>
    <mergeCell ref="F256:F259"/>
    <mergeCell ref="G256:G259"/>
    <mergeCell ref="G260:G263"/>
    <mergeCell ref="L248:L251"/>
    <mergeCell ref="M248:M251"/>
    <mergeCell ref="A252:A255"/>
    <mergeCell ref="B252:B255"/>
    <mergeCell ref="C252:C255"/>
    <mergeCell ref="D252:D255"/>
    <mergeCell ref="E252:E255"/>
    <mergeCell ref="F252:F255"/>
    <mergeCell ref="L252:L255"/>
    <mergeCell ref="M252:M255"/>
    <mergeCell ref="A248:A251"/>
    <mergeCell ref="B248:B251"/>
    <mergeCell ref="C248:C251"/>
    <mergeCell ref="D248:D251"/>
    <mergeCell ref="E248:E251"/>
    <mergeCell ref="F248:F251"/>
    <mergeCell ref="K248:K251"/>
    <mergeCell ref="K252:K255"/>
    <mergeCell ref="G248:G251"/>
    <mergeCell ref="G252:G255"/>
    <mergeCell ref="L240:L243"/>
    <mergeCell ref="M240:M243"/>
    <mergeCell ref="A244:A247"/>
    <mergeCell ref="B244:B247"/>
    <mergeCell ref="C244:C247"/>
    <mergeCell ref="D244:D247"/>
    <mergeCell ref="E244:E247"/>
    <mergeCell ref="F244:F247"/>
    <mergeCell ref="L244:L247"/>
    <mergeCell ref="M244:M247"/>
    <mergeCell ref="A240:A243"/>
    <mergeCell ref="B240:B243"/>
    <mergeCell ref="C240:C243"/>
    <mergeCell ref="D240:D243"/>
    <mergeCell ref="E240:E243"/>
    <mergeCell ref="F240:F243"/>
    <mergeCell ref="L232:L235"/>
    <mergeCell ref="M232:M235"/>
    <mergeCell ref="A236:A239"/>
    <mergeCell ref="B236:B239"/>
    <mergeCell ref="C236:C239"/>
    <mergeCell ref="D236:D239"/>
    <mergeCell ref="E236:E239"/>
    <mergeCell ref="F236:F239"/>
    <mergeCell ref="L236:L239"/>
    <mergeCell ref="M236:M239"/>
    <mergeCell ref="A232:A235"/>
    <mergeCell ref="B232:B235"/>
    <mergeCell ref="C232:C235"/>
    <mergeCell ref="D232:D235"/>
    <mergeCell ref="E232:E235"/>
    <mergeCell ref="F232:F235"/>
    <mergeCell ref="K232:K235"/>
    <mergeCell ref="K236:K239"/>
    <mergeCell ref="L224:L227"/>
    <mergeCell ref="M224:M227"/>
    <mergeCell ref="A228:A231"/>
    <mergeCell ref="B228:B231"/>
    <mergeCell ref="C228:C231"/>
    <mergeCell ref="D228:D231"/>
    <mergeCell ref="E228:E231"/>
    <mergeCell ref="F228:F231"/>
    <mergeCell ref="L228:L231"/>
    <mergeCell ref="M228:M231"/>
    <mergeCell ref="A224:A227"/>
    <mergeCell ref="B224:B227"/>
    <mergeCell ref="C224:C227"/>
    <mergeCell ref="D224:D227"/>
    <mergeCell ref="E224:E227"/>
    <mergeCell ref="F224:F227"/>
    <mergeCell ref="K224:K227"/>
    <mergeCell ref="K228:K231"/>
    <mergeCell ref="L216:L219"/>
    <mergeCell ref="M216:M219"/>
    <mergeCell ref="A220:A223"/>
    <mergeCell ref="B220:B223"/>
    <mergeCell ref="C220:C223"/>
    <mergeCell ref="D220:D223"/>
    <mergeCell ref="E220:E223"/>
    <mergeCell ref="F220:F223"/>
    <mergeCell ref="L220:L223"/>
    <mergeCell ref="M220:M223"/>
    <mergeCell ref="A216:A219"/>
    <mergeCell ref="B216:B219"/>
    <mergeCell ref="C216:C219"/>
    <mergeCell ref="D216:D219"/>
    <mergeCell ref="E216:E219"/>
    <mergeCell ref="F216:F219"/>
    <mergeCell ref="K216:K219"/>
    <mergeCell ref="K220:K223"/>
    <mergeCell ref="G216:G219"/>
    <mergeCell ref="G220:G223"/>
    <mergeCell ref="L208:L211"/>
    <mergeCell ref="M208:M211"/>
    <mergeCell ref="A212:A215"/>
    <mergeCell ref="B212:B215"/>
    <mergeCell ref="C212:C215"/>
    <mergeCell ref="D212:D215"/>
    <mergeCell ref="E212:E215"/>
    <mergeCell ref="F212:F215"/>
    <mergeCell ref="L212:L215"/>
    <mergeCell ref="M212:M215"/>
    <mergeCell ref="A208:A211"/>
    <mergeCell ref="B208:B211"/>
    <mergeCell ref="C208:C211"/>
    <mergeCell ref="D208:D211"/>
    <mergeCell ref="E208:E211"/>
    <mergeCell ref="F208:F211"/>
    <mergeCell ref="K212:K215"/>
    <mergeCell ref="K208:K211"/>
    <mergeCell ref="G208:G211"/>
    <mergeCell ref="G212:G215"/>
    <mergeCell ref="L200:L203"/>
    <mergeCell ref="M200:M203"/>
    <mergeCell ref="A204:A207"/>
    <mergeCell ref="B204:B207"/>
    <mergeCell ref="C204:C207"/>
    <mergeCell ref="D204:D207"/>
    <mergeCell ref="E204:E207"/>
    <mergeCell ref="F204:F207"/>
    <mergeCell ref="L204:L207"/>
    <mergeCell ref="M204:M207"/>
    <mergeCell ref="A200:A203"/>
    <mergeCell ref="B200:B203"/>
    <mergeCell ref="C200:C203"/>
    <mergeCell ref="D200:D203"/>
    <mergeCell ref="E200:E203"/>
    <mergeCell ref="F200:F203"/>
    <mergeCell ref="K200:K203"/>
    <mergeCell ref="K204:K207"/>
    <mergeCell ref="G200:G203"/>
    <mergeCell ref="G204:G207"/>
    <mergeCell ref="A192:A195"/>
    <mergeCell ref="B192:B195"/>
    <mergeCell ref="C192:C195"/>
    <mergeCell ref="D192:D195"/>
    <mergeCell ref="E192:E195"/>
    <mergeCell ref="F192:F195"/>
    <mergeCell ref="L192:L195"/>
    <mergeCell ref="M192:M195"/>
    <mergeCell ref="A196:A199"/>
    <mergeCell ref="B196:B199"/>
    <mergeCell ref="C196:C199"/>
    <mergeCell ref="D196:D199"/>
    <mergeCell ref="E196:E199"/>
    <mergeCell ref="F196:F199"/>
    <mergeCell ref="L196:L199"/>
    <mergeCell ref="M196:M199"/>
    <mergeCell ref="G196:G199"/>
    <mergeCell ref="K192:K195"/>
    <mergeCell ref="K196:K199"/>
    <mergeCell ref="G192:G195"/>
    <mergeCell ref="N180:N183"/>
    <mergeCell ref="O180:O183"/>
    <mergeCell ref="AH180:AH183"/>
    <mergeCell ref="BA180:BA183"/>
    <mergeCell ref="BB180:BB183"/>
    <mergeCell ref="A188:A191"/>
    <mergeCell ref="B188:B191"/>
    <mergeCell ref="C188:C191"/>
    <mergeCell ref="D188:D191"/>
    <mergeCell ref="E188:E191"/>
    <mergeCell ref="L188:L191"/>
    <mergeCell ref="M188:M191"/>
    <mergeCell ref="K188:K191"/>
    <mergeCell ref="G180:G183"/>
    <mergeCell ref="G188:G191"/>
    <mergeCell ref="G184:G187"/>
    <mergeCell ref="K184:K187"/>
    <mergeCell ref="L184:L187"/>
    <mergeCell ref="M184:M187"/>
    <mergeCell ref="A184:A187"/>
    <mergeCell ref="B184:B187"/>
    <mergeCell ref="C184:C187"/>
    <mergeCell ref="D184:D187"/>
    <mergeCell ref="E184:E187"/>
    <mergeCell ref="L172:L175"/>
    <mergeCell ref="M172:M175"/>
    <mergeCell ref="A180:A183"/>
    <mergeCell ref="B180:E183"/>
    <mergeCell ref="L180:L183"/>
    <mergeCell ref="M180:M183"/>
    <mergeCell ref="K176:K179"/>
    <mergeCell ref="L176:L179"/>
    <mergeCell ref="M176:M179"/>
    <mergeCell ref="A172:A175"/>
    <mergeCell ref="B172:B175"/>
    <mergeCell ref="C172:C175"/>
    <mergeCell ref="D172:D175"/>
    <mergeCell ref="E172:E175"/>
    <mergeCell ref="F172:F175"/>
    <mergeCell ref="G172:G175"/>
    <mergeCell ref="L164:L167"/>
    <mergeCell ref="M164:M167"/>
    <mergeCell ref="A168:A171"/>
    <mergeCell ref="B168:B171"/>
    <mergeCell ref="C168:C171"/>
    <mergeCell ref="D168:D171"/>
    <mergeCell ref="E168:E171"/>
    <mergeCell ref="F168:F171"/>
    <mergeCell ref="L168:L171"/>
    <mergeCell ref="M168:M171"/>
    <mergeCell ref="A164:A167"/>
    <mergeCell ref="B164:B167"/>
    <mergeCell ref="C164:C167"/>
    <mergeCell ref="D164:D167"/>
    <mergeCell ref="E164:E167"/>
    <mergeCell ref="F164:F167"/>
    <mergeCell ref="G164:G167"/>
    <mergeCell ref="G168:G171"/>
    <mergeCell ref="L156:L159"/>
    <mergeCell ref="M156:M159"/>
    <mergeCell ref="A160:A163"/>
    <mergeCell ref="B160:B163"/>
    <mergeCell ref="C160:C163"/>
    <mergeCell ref="D160:D163"/>
    <mergeCell ref="E160:E163"/>
    <mergeCell ref="F160:F163"/>
    <mergeCell ref="L160:L163"/>
    <mergeCell ref="M160:M163"/>
    <mergeCell ref="A156:A159"/>
    <mergeCell ref="B156:B159"/>
    <mergeCell ref="C156:C159"/>
    <mergeCell ref="D156:D159"/>
    <mergeCell ref="E156:E159"/>
    <mergeCell ref="F156:F159"/>
    <mergeCell ref="L148:L151"/>
    <mergeCell ref="M148:M151"/>
    <mergeCell ref="A152:A155"/>
    <mergeCell ref="B152:B155"/>
    <mergeCell ref="C152:C155"/>
    <mergeCell ref="D152:D155"/>
    <mergeCell ref="E152:E155"/>
    <mergeCell ref="F152:F155"/>
    <mergeCell ref="L152:L155"/>
    <mergeCell ref="M152:M155"/>
    <mergeCell ref="A148:A151"/>
    <mergeCell ref="B148:B151"/>
    <mergeCell ref="C148:C151"/>
    <mergeCell ref="D148:D151"/>
    <mergeCell ref="E148:E151"/>
    <mergeCell ref="F148:F151"/>
    <mergeCell ref="L140:L143"/>
    <mergeCell ref="M140:M143"/>
    <mergeCell ref="A144:A147"/>
    <mergeCell ref="B144:B147"/>
    <mergeCell ref="C144:C147"/>
    <mergeCell ref="D144:D147"/>
    <mergeCell ref="E144:E147"/>
    <mergeCell ref="F144:F147"/>
    <mergeCell ref="L144:L147"/>
    <mergeCell ref="M144:M147"/>
    <mergeCell ref="A140:A143"/>
    <mergeCell ref="B140:B143"/>
    <mergeCell ref="C140:C143"/>
    <mergeCell ref="D140:D143"/>
    <mergeCell ref="E140:E143"/>
    <mergeCell ref="F140:F143"/>
    <mergeCell ref="K140:K143"/>
    <mergeCell ref="L132:L135"/>
    <mergeCell ref="M132:M135"/>
    <mergeCell ref="A136:A139"/>
    <mergeCell ref="B136:B139"/>
    <mergeCell ref="C136:C139"/>
    <mergeCell ref="D136:D139"/>
    <mergeCell ref="E136:E139"/>
    <mergeCell ref="F136:F139"/>
    <mergeCell ref="L136:L139"/>
    <mergeCell ref="M136:M139"/>
    <mergeCell ref="A132:A135"/>
    <mergeCell ref="B132:B135"/>
    <mergeCell ref="C132:C135"/>
    <mergeCell ref="D132:D135"/>
    <mergeCell ref="E132:E135"/>
    <mergeCell ref="F132:F135"/>
    <mergeCell ref="K132:K135"/>
    <mergeCell ref="K136:K139"/>
    <mergeCell ref="L124:L127"/>
    <mergeCell ref="M124:M127"/>
    <mergeCell ref="A128:A131"/>
    <mergeCell ref="B128:B131"/>
    <mergeCell ref="C128:C131"/>
    <mergeCell ref="D128:D131"/>
    <mergeCell ref="E128:E131"/>
    <mergeCell ref="F128:F131"/>
    <mergeCell ref="L128:L131"/>
    <mergeCell ref="M128:M131"/>
    <mergeCell ref="A124:A127"/>
    <mergeCell ref="B124:B127"/>
    <mergeCell ref="C124:C127"/>
    <mergeCell ref="D124:D127"/>
    <mergeCell ref="E124:E127"/>
    <mergeCell ref="F124:F127"/>
    <mergeCell ref="K124:K127"/>
    <mergeCell ref="K128:K131"/>
    <mergeCell ref="G124:G127"/>
    <mergeCell ref="G128:G131"/>
    <mergeCell ref="L116:L119"/>
    <mergeCell ref="M116:M119"/>
    <mergeCell ref="A120:A123"/>
    <mergeCell ref="B120:B123"/>
    <mergeCell ref="C120:C123"/>
    <mergeCell ref="D120:D123"/>
    <mergeCell ref="E120:E123"/>
    <mergeCell ref="F120:F123"/>
    <mergeCell ref="L120:L123"/>
    <mergeCell ref="M120:M123"/>
    <mergeCell ref="A116:A119"/>
    <mergeCell ref="B116:B119"/>
    <mergeCell ref="C116:C119"/>
    <mergeCell ref="D116:D119"/>
    <mergeCell ref="E116:E119"/>
    <mergeCell ref="F116:F119"/>
    <mergeCell ref="K120:K123"/>
    <mergeCell ref="K116:K119"/>
    <mergeCell ref="G116:G119"/>
    <mergeCell ref="G120:G123"/>
    <mergeCell ref="L108:L111"/>
    <mergeCell ref="M108:M111"/>
    <mergeCell ref="A112:A115"/>
    <mergeCell ref="B112:B115"/>
    <mergeCell ref="C112:C115"/>
    <mergeCell ref="D112:D115"/>
    <mergeCell ref="E112:E115"/>
    <mergeCell ref="F112:F115"/>
    <mergeCell ref="L112:L115"/>
    <mergeCell ref="M112:M115"/>
    <mergeCell ref="A108:A111"/>
    <mergeCell ref="B108:B111"/>
    <mergeCell ref="C108:C111"/>
    <mergeCell ref="D108:D111"/>
    <mergeCell ref="E108:E111"/>
    <mergeCell ref="F108:F111"/>
    <mergeCell ref="G108:G111"/>
    <mergeCell ref="G112:G115"/>
    <mergeCell ref="K108:K111"/>
    <mergeCell ref="K112:K115"/>
    <mergeCell ref="L100:L103"/>
    <mergeCell ref="M100:M103"/>
    <mergeCell ref="A104:A107"/>
    <mergeCell ref="B104:B107"/>
    <mergeCell ref="C104:C107"/>
    <mergeCell ref="D104:D107"/>
    <mergeCell ref="E104:E107"/>
    <mergeCell ref="F104:F107"/>
    <mergeCell ref="L104:L107"/>
    <mergeCell ref="M104:M107"/>
    <mergeCell ref="A100:A103"/>
    <mergeCell ref="B100:B103"/>
    <mergeCell ref="C100:C103"/>
    <mergeCell ref="D100:D103"/>
    <mergeCell ref="E100:E103"/>
    <mergeCell ref="F100:F103"/>
    <mergeCell ref="K100:K103"/>
    <mergeCell ref="K104:K107"/>
    <mergeCell ref="A96:A99"/>
    <mergeCell ref="B96:B99"/>
    <mergeCell ref="C96:C99"/>
    <mergeCell ref="D96:D99"/>
    <mergeCell ref="E96:E99"/>
    <mergeCell ref="F96:F99"/>
    <mergeCell ref="L96:L99"/>
    <mergeCell ref="M96:M99"/>
    <mergeCell ref="A92:A95"/>
    <mergeCell ref="B92:B95"/>
    <mergeCell ref="C92:C95"/>
    <mergeCell ref="D92:D95"/>
    <mergeCell ref="E92:E95"/>
    <mergeCell ref="F92:F95"/>
    <mergeCell ref="K96:K99"/>
    <mergeCell ref="K92:K95"/>
    <mergeCell ref="A88:A91"/>
    <mergeCell ref="B88:B91"/>
    <mergeCell ref="C88:C91"/>
    <mergeCell ref="D88:D91"/>
    <mergeCell ref="E88:E91"/>
    <mergeCell ref="F88:F91"/>
    <mergeCell ref="L88:L91"/>
    <mergeCell ref="M88:M91"/>
    <mergeCell ref="L92:L95"/>
    <mergeCell ref="M92:M95"/>
    <mergeCell ref="G88:G91"/>
    <mergeCell ref="K88:K91"/>
    <mergeCell ref="BC80:BF80"/>
    <mergeCell ref="A84:A87"/>
    <mergeCell ref="B84:B87"/>
    <mergeCell ref="C84:C87"/>
    <mergeCell ref="D84:D87"/>
    <mergeCell ref="E84:E87"/>
    <mergeCell ref="F84:F87"/>
    <mergeCell ref="L84:L87"/>
    <mergeCell ref="M84:M87"/>
    <mergeCell ref="G80:G83"/>
    <mergeCell ref="G84:G87"/>
    <mergeCell ref="K80:K83"/>
    <mergeCell ref="K84:K87"/>
    <mergeCell ref="N72:N75"/>
    <mergeCell ref="O72:O75"/>
    <mergeCell ref="AH72:AH75"/>
    <mergeCell ref="BA72:BA75"/>
    <mergeCell ref="BB72:BB75"/>
    <mergeCell ref="A80:A83"/>
    <mergeCell ref="B80:B83"/>
    <mergeCell ref="C80:C83"/>
    <mergeCell ref="D80:D83"/>
    <mergeCell ref="E80:E83"/>
    <mergeCell ref="L80:L83"/>
    <mergeCell ref="M80:M83"/>
    <mergeCell ref="K76:K79"/>
    <mergeCell ref="G76:G79"/>
    <mergeCell ref="L68:L71"/>
    <mergeCell ref="M68:M71"/>
    <mergeCell ref="A72:A75"/>
    <mergeCell ref="B72:E75"/>
    <mergeCell ref="L72:L75"/>
    <mergeCell ref="M72:M75"/>
    <mergeCell ref="A68:A71"/>
    <mergeCell ref="B68:B71"/>
    <mergeCell ref="C68:C71"/>
    <mergeCell ref="D68:D71"/>
    <mergeCell ref="E68:E71"/>
    <mergeCell ref="F68:F71"/>
    <mergeCell ref="G68:G71"/>
    <mergeCell ref="K68:K71"/>
    <mergeCell ref="A60:A63"/>
    <mergeCell ref="B60:B63"/>
    <mergeCell ref="C60:C63"/>
    <mergeCell ref="D60:D63"/>
    <mergeCell ref="E60:E63"/>
    <mergeCell ref="F60:F63"/>
    <mergeCell ref="L60:L63"/>
    <mergeCell ref="M60:M63"/>
    <mergeCell ref="A64:A67"/>
    <mergeCell ref="B64:B67"/>
    <mergeCell ref="C64:C67"/>
    <mergeCell ref="D64:D67"/>
    <mergeCell ref="E64:E67"/>
    <mergeCell ref="F64:F67"/>
    <mergeCell ref="L64:L67"/>
    <mergeCell ref="M64:M67"/>
    <mergeCell ref="G60:G63"/>
    <mergeCell ref="G64:G67"/>
    <mergeCell ref="K64:K67"/>
    <mergeCell ref="N52:N55"/>
    <mergeCell ref="O52:O55"/>
    <mergeCell ref="AH52:AH55"/>
    <mergeCell ref="BA52:BA55"/>
    <mergeCell ref="BB52:BB55"/>
    <mergeCell ref="A56:A59"/>
    <mergeCell ref="B56:E59"/>
    <mergeCell ref="L56:L59"/>
    <mergeCell ref="M56:M59"/>
    <mergeCell ref="N56:N59"/>
    <mergeCell ref="O56:O59"/>
    <mergeCell ref="AH56:AH59"/>
    <mergeCell ref="BA56:BA59"/>
    <mergeCell ref="BB56:BB59"/>
    <mergeCell ref="L40:L43"/>
    <mergeCell ref="M40:M43"/>
    <mergeCell ref="A52:A55"/>
    <mergeCell ref="B52:E55"/>
    <mergeCell ref="L52:L55"/>
    <mergeCell ref="M52:M55"/>
    <mergeCell ref="K44:K47"/>
    <mergeCell ref="L44:L47"/>
    <mergeCell ref="M44:M47"/>
    <mergeCell ref="A48:A51"/>
    <mergeCell ref="A40:A43"/>
    <mergeCell ref="B40:B43"/>
    <mergeCell ref="C40:C43"/>
    <mergeCell ref="D40:D43"/>
    <mergeCell ref="E40:E43"/>
    <mergeCell ref="F40:F43"/>
    <mergeCell ref="G40:G43"/>
    <mergeCell ref="M48:M51"/>
    <mergeCell ref="B48:B51"/>
    <mergeCell ref="C48:C51"/>
    <mergeCell ref="D48:D51"/>
    <mergeCell ref="E48:E51"/>
    <mergeCell ref="F48:F51"/>
    <mergeCell ref="G48:G51"/>
    <mergeCell ref="A32:A35"/>
    <mergeCell ref="B32:B35"/>
    <mergeCell ref="C32:C35"/>
    <mergeCell ref="D32:D35"/>
    <mergeCell ref="E32:E35"/>
    <mergeCell ref="F32:F35"/>
    <mergeCell ref="L32:L35"/>
    <mergeCell ref="M32:M35"/>
    <mergeCell ref="A36:A39"/>
    <mergeCell ref="B36:B39"/>
    <mergeCell ref="C36:C39"/>
    <mergeCell ref="D36:D39"/>
    <mergeCell ref="E36:E39"/>
    <mergeCell ref="F36:F39"/>
    <mergeCell ref="L36:L39"/>
    <mergeCell ref="M36:M39"/>
    <mergeCell ref="G32:G35"/>
    <mergeCell ref="G36:G39"/>
    <mergeCell ref="A28:A31"/>
    <mergeCell ref="B28:E31"/>
    <mergeCell ref="L28:L31"/>
    <mergeCell ref="M28:M31"/>
    <mergeCell ref="N28:N31"/>
    <mergeCell ref="O28:O31"/>
    <mergeCell ref="AH28:AH31"/>
    <mergeCell ref="BA28:BA31"/>
    <mergeCell ref="BB28:BB31"/>
    <mergeCell ref="A20:A23"/>
    <mergeCell ref="B20:E23"/>
    <mergeCell ref="L20:L23"/>
    <mergeCell ref="M20:M23"/>
    <mergeCell ref="N20:N23"/>
    <mergeCell ref="O20:O23"/>
    <mergeCell ref="AH20:AH23"/>
    <mergeCell ref="BA20:BA23"/>
    <mergeCell ref="BB20:BB23"/>
    <mergeCell ref="BA8:BA11"/>
    <mergeCell ref="BB8:BB11"/>
    <mergeCell ref="BJ11:BR11"/>
    <mergeCell ref="A12:A15"/>
    <mergeCell ref="B12:E15"/>
    <mergeCell ref="L12:L15"/>
    <mergeCell ref="M12:M15"/>
    <mergeCell ref="N12:N15"/>
    <mergeCell ref="O12:O15"/>
    <mergeCell ref="AH12:AH15"/>
    <mergeCell ref="A8:A11"/>
    <mergeCell ref="B8:E11"/>
    <mergeCell ref="M8:M11"/>
    <mergeCell ref="N8:N11"/>
    <mergeCell ref="O8:O11"/>
    <mergeCell ref="AH8:AH11"/>
    <mergeCell ref="BA12:BA15"/>
    <mergeCell ref="BB12:BB15"/>
    <mergeCell ref="BK12:BQ12"/>
    <mergeCell ref="BK13:BQ13"/>
    <mergeCell ref="BK15:BQ15"/>
    <mergeCell ref="BB4:BB6"/>
    <mergeCell ref="I5:J5"/>
    <mergeCell ref="O5:O6"/>
    <mergeCell ref="P5:T5"/>
    <mergeCell ref="U5:Z5"/>
    <mergeCell ref="AA5:AG5"/>
    <mergeCell ref="AH5:AH6"/>
    <mergeCell ref="AI5:AM5"/>
    <mergeCell ref="AN5:AR5"/>
    <mergeCell ref="AS5:AZ5"/>
    <mergeCell ref="L4:L6"/>
    <mergeCell ref="M4:M6"/>
    <mergeCell ref="N4:N6"/>
    <mergeCell ref="O4:AG4"/>
    <mergeCell ref="AH4:AZ4"/>
    <mergeCell ref="BA4:BA6"/>
    <mergeCell ref="A1:L1"/>
    <mergeCell ref="A2:L2"/>
    <mergeCell ref="A3:L3"/>
    <mergeCell ref="A4:A6"/>
    <mergeCell ref="B4:B6"/>
    <mergeCell ref="C4:C6"/>
    <mergeCell ref="D4:E5"/>
    <mergeCell ref="F4:F6"/>
    <mergeCell ref="H4:H6"/>
    <mergeCell ref="I4:J4"/>
    <mergeCell ref="G4:G6"/>
  </mergeCells>
  <conditionalFormatting sqref="L52:L59 D4:G4 D8:G15 D5:F6 D20:G23 G16 D24:E26 G24 L4:L6 M7:BC7 L12:L16 L20:L24 L28:L31 L72:L75 L180:L183 E27 I27">
    <cfRule type="cellIs" dxfId="0" priority="3" operator="equal">
      <formula>0</formula>
    </cfRule>
  </conditionalFormatting>
  <pageMargins left="0.7" right="0.7" top="0.75" bottom="0.75" header="0.3" footer="0.3"/>
  <pageSetup paperSize="9" scale="41" fitToHeight="0" orientation="portrait" r:id="rId1"/>
  <rowBreaks count="3" manualBreakCount="3">
    <brk id="79" max="16383" man="1"/>
    <brk id="167" max="16383" man="1"/>
    <brk id="2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4"/>
  <sheetViews>
    <sheetView view="pageBreakPreview" topLeftCell="A10" zoomScale="82" zoomScaleNormal="100" zoomScaleSheetLayoutView="82" workbookViewId="0">
      <selection activeCell="C21" sqref="C21"/>
    </sheetView>
  </sheetViews>
  <sheetFormatPr defaultRowHeight="15" x14ac:dyDescent="0.25"/>
  <cols>
    <col min="1" max="1" width="12" style="9" bestFit="1" customWidth="1"/>
    <col min="2" max="2" width="37.42578125" style="9" customWidth="1"/>
    <col min="3" max="3" width="22.140625" style="9" customWidth="1"/>
    <col min="4" max="4" width="17.5703125" style="9" customWidth="1"/>
    <col min="5" max="5" width="17.140625" style="9" customWidth="1"/>
    <col min="6" max="6" width="22.42578125" style="9" customWidth="1"/>
    <col min="7" max="7" width="24.7109375" style="9" customWidth="1"/>
    <col min="8" max="8" width="33.5703125" style="9" customWidth="1"/>
    <col min="9" max="9" width="40.140625" style="9" customWidth="1"/>
    <col min="10" max="16384" width="9.140625" style="9"/>
  </cols>
  <sheetData>
    <row r="2" spans="1:8" ht="40.5" customHeight="1" x14ac:dyDescent="0.25">
      <c r="A2" s="467" t="s">
        <v>405</v>
      </c>
      <c r="B2" s="467"/>
      <c r="C2" s="467"/>
      <c r="D2" s="467"/>
      <c r="E2" s="467"/>
      <c r="F2" s="467"/>
      <c r="G2" s="467"/>
      <c r="H2" s="467"/>
    </row>
    <row r="3" spans="1:8" x14ac:dyDescent="0.25">
      <c r="A3" s="68"/>
      <c r="B3" s="68"/>
      <c r="C3" s="68"/>
      <c r="D3" s="68"/>
      <c r="E3" s="68"/>
      <c r="F3" s="68"/>
      <c r="G3" s="68"/>
      <c r="H3" s="68"/>
    </row>
    <row r="4" spans="1:8" x14ac:dyDescent="0.25">
      <c r="A4" s="468" t="s">
        <v>48</v>
      </c>
      <c r="B4" s="471" t="s">
        <v>0</v>
      </c>
      <c r="C4" s="474" t="s">
        <v>314</v>
      </c>
      <c r="D4" s="475"/>
      <c r="E4" s="475"/>
      <c r="F4" s="475"/>
      <c r="G4" s="475"/>
      <c r="H4" s="476"/>
    </row>
    <row r="5" spans="1:8" ht="36" customHeight="1" x14ac:dyDescent="0.25">
      <c r="A5" s="469"/>
      <c r="B5" s="472"/>
      <c r="C5" s="477" t="s">
        <v>57</v>
      </c>
      <c r="D5" s="478"/>
      <c r="E5" s="477" t="s">
        <v>1</v>
      </c>
      <c r="F5" s="478"/>
      <c r="G5" s="479" t="s">
        <v>29</v>
      </c>
      <c r="H5" s="471" t="s">
        <v>2</v>
      </c>
    </row>
    <row r="6" spans="1:8" ht="21" customHeight="1" x14ac:dyDescent="0.25">
      <c r="A6" s="470"/>
      <c r="B6" s="473"/>
      <c r="C6" s="10" t="s">
        <v>403</v>
      </c>
      <c r="D6" s="10" t="s">
        <v>404</v>
      </c>
      <c r="E6" s="10" t="s">
        <v>3</v>
      </c>
      <c r="F6" s="10" t="s">
        <v>4</v>
      </c>
      <c r="G6" s="480"/>
      <c r="H6" s="473"/>
    </row>
    <row r="7" spans="1:8" x14ac:dyDescent="0.25">
      <c r="A7" s="463" t="s">
        <v>50</v>
      </c>
      <c r="B7" s="464"/>
      <c r="C7" s="464"/>
      <c r="D7" s="464"/>
      <c r="E7" s="464"/>
      <c r="F7" s="464"/>
      <c r="G7" s="464"/>
      <c r="H7" s="465"/>
    </row>
    <row r="8" spans="1:8" ht="60.75" customHeight="1" x14ac:dyDescent="0.25">
      <c r="A8" s="47" t="s">
        <v>98</v>
      </c>
      <c r="B8" s="73" t="s">
        <v>407</v>
      </c>
      <c r="C8" s="48">
        <v>380</v>
      </c>
      <c r="D8" s="48">
        <v>380</v>
      </c>
      <c r="E8" s="7">
        <v>2025</v>
      </c>
      <c r="F8" s="7">
        <v>2025</v>
      </c>
      <c r="G8" s="7" t="s">
        <v>58</v>
      </c>
      <c r="H8" s="13" t="s">
        <v>408</v>
      </c>
    </row>
    <row r="9" spans="1:8" ht="60.75" customHeight="1" x14ac:dyDescent="0.25">
      <c r="A9" s="47" t="s">
        <v>99</v>
      </c>
      <c r="B9" s="73" t="s">
        <v>409</v>
      </c>
      <c r="C9" s="48">
        <v>14847.71</v>
      </c>
      <c r="D9" s="48">
        <v>18986.88</v>
      </c>
      <c r="E9" s="7">
        <v>2025</v>
      </c>
      <c r="F9" s="7">
        <v>2025</v>
      </c>
      <c r="G9" s="7" t="s">
        <v>58</v>
      </c>
      <c r="H9" s="13" t="s">
        <v>410</v>
      </c>
    </row>
    <row r="10" spans="1:8" ht="60.75" customHeight="1" x14ac:dyDescent="0.25">
      <c r="A10" s="47" t="s">
        <v>106</v>
      </c>
      <c r="B10" s="73" t="s">
        <v>411</v>
      </c>
      <c r="C10" s="48">
        <v>4063.61</v>
      </c>
      <c r="D10" s="48">
        <v>3150.45</v>
      </c>
      <c r="E10" s="7">
        <v>2025</v>
      </c>
      <c r="F10" s="7">
        <v>2025</v>
      </c>
      <c r="G10" s="7" t="s">
        <v>58</v>
      </c>
      <c r="H10" s="13" t="s">
        <v>412</v>
      </c>
    </row>
    <row r="11" spans="1:8" x14ac:dyDescent="0.25">
      <c r="A11" s="463" t="s">
        <v>51</v>
      </c>
      <c r="B11" s="464"/>
      <c r="C11" s="464"/>
      <c r="D11" s="464"/>
      <c r="E11" s="464"/>
      <c r="F11" s="464"/>
      <c r="G11" s="464"/>
      <c r="H11" s="465"/>
    </row>
    <row r="12" spans="1:8" x14ac:dyDescent="0.25">
      <c r="A12" s="463" t="s">
        <v>52</v>
      </c>
      <c r="B12" s="464"/>
      <c r="C12" s="464"/>
      <c r="D12" s="464"/>
      <c r="E12" s="464"/>
      <c r="F12" s="464"/>
      <c r="G12" s="464"/>
      <c r="H12" s="465"/>
    </row>
    <row r="13" spans="1:8" x14ac:dyDescent="0.25">
      <c r="A13" s="463" t="s">
        <v>53</v>
      </c>
      <c r="B13" s="464"/>
      <c r="C13" s="464"/>
      <c r="D13" s="464"/>
      <c r="E13" s="464"/>
      <c r="F13" s="464"/>
      <c r="G13" s="464"/>
      <c r="H13" s="465"/>
    </row>
    <row r="14" spans="1:8" ht="60.75" hidden="1" customHeight="1" x14ac:dyDescent="0.25">
      <c r="A14" s="47" t="s">
        <v>245</v>
      </c>
      <c r="B14" s="69" t="s">
        <v>246</v>
      </c>
      <c r="C14" s="48">
        <v>6997.76</v>
      </c>
      <c r="D14" s="48">
        <v>5740.47</v>
      </c>
      <c r="E14" s="7">
        <v>2024</v>
      </c>
      <c r="F14" s="7">
        <v>2024</v>
      </c>
      <c r="G14" s="7" t="s">
        <v>58</v>
      </c>
      <c r="H14" s="13" t="s">
        <v>249</v>
      </c>
    </row>
    <row r="15" spans="1:8" ht="117" hidden="1" customHeight="1" x14ac:dyDescent="0.25">
      <c r="A15" s="47" t="s">
        <v>247</v>
      </c>
      <c r="B15" s="69" t="s">
        <v>248</v>
      </c>
      <c r="C15" s="48">
        <v>528</v>
      </c>
      <c r="D15" s="48">
        <v>3559.62</v>
      </c>
      <c r="E15" s="7">
        <v>2024</v>
      </c>
      <c r="F15" s="7">
        <v>2024</v>
      </c>
      <c r="G15" s="7" t="s">
        <v>58</v>
      </c>
      <c r="H15" s="13" t="s">
        <v>249</v>
      </c>
    </row>
    <row r="16" spans="1:8" x14ac:dyDescent="0.25">
      <c r="A16" s="3" t="s">
        <v>54</v>
      </c>
      <c r="B16" s="4"/>
      <c r="C16" s="4"/>
      <c r="D16" s="4"/>
      <c r="E16" s="4"/>
      <c r="F16" s="4"/>
      <c r="G16" s="4"/>
      <c r="H16" s="5"/>
    </row>
    <row r="17" spans="1:9" ht="75" x14ac:dyDescent="0.25">
      <c r="A17" s="47" t="s">
        <v>116</v>
      </c>
      <c r="B17" s="11" t="s">
        <v>115</v>
      </c>
      <c r="C17" s="12">
        <v>5306.82</v>
      </c>
      <c r="D17" s="12">
        <v>4610.5200000000004</v>
      </c>
      <c r="E17" s="14">
        <v>2024</v>
      </c>
      <c r="F17" s="14">
        <v>2025</v>
      </c>
      <c r="G17" s="7" t="s">
        <v>58</v>
      </c>
      <c r="H17" s="13" t="s">
        <v>413</v>
      </c>
    </row>
    <row r="18" spans="1:9" ht="45" x14ac:dyDescent="0.25">
      <c r="A18" s="6" t="s">
        <v>55</v>
      </c>
      <c r="B18" s="11" t="s">
        <v>56</v>
      </c>
      <c r="C18" s="12">
        <v>39677.129999999997</v>
      </c>
      <c r="D18" s="12">
        <v>32143.86</v>
      </c>
      <c r="E18" s="14">
        <v>2025</v>
      </c>
      <c r="F18" s="14">
        <v>2025</v>
      </c>
      <c r="G18" s="7" t="s">
        <v>58</v>
      </c>
      <c r="H18" s="13" t="s">
        <v>414</v>
      </c>
    </row>
    <row r="19" spans="1:9" ht="105" customHeight="1" x14ac:dyDescent="0.25">
      <c r="A19" s="49" t="s">
        <v>251</v>
      </c>
      <c r="B19" s="11" t="s">
        <v>62</v>
      </c>
      <c r="C19" s="12">
        <v>22416</v>
      </c>
      <c r="D19" s="12">
        <v>31090</v>
      </c>
      <c r="E19" s="14" t="s">
        <v>60</v>
      </c>
      <c r="F19" s="14">
        <v>2025</v>
      </c>
      <c r="G19" s="63" t="s">
        <v>136</v>
      </c>
      <c r="H19" s="13" t="s">
        <v>406</v>
      </c>
    </row>
    <row r="20" spans="1:9" ht="113.25" customHeight="1" x14ac:dyDescent="0.25">
      <c r="A20" s="49" t="s">
        <v>118</v>
      </c>
      <c r="B20" s="11" t="s">
        <v>64</v>
      </c>
      <c r="C20" s="12">
        <v>41084</v>
      </c>
      <c r="D20" s="12">
        <v>73396</v>
      </c>
      <c r="E20" s="14" t="s">
        <v>63</v>
      </c>
      <c r="F20" s="14">
        <v>2025</v>
      </c>
      <c r="G20" s="63" t="s">
        <v>136</v>
      </c>
      <c r="H20" s="13" t="s">
        <v>406</v>
      </c>
      <c r="I20" s="9">
        <v>7</v>
      </c>
    </row>
    <row r="21" spans="1:9" ht="15" customHeight="1" x14ac:dyDescent="0.25">
      <c r="A21" s="65"/>
      <c r="B21" s="79" t="s">
        <v>146</v>
      </c>
      <c r="C21" s="80">
        <f>C17+C18+C19+C20+C8+C9+C10</f>
        <v>127775.27</v>
      </c>
      <c r="D21" s="80">
        <f>D17+D18+D19+D20+D8+D9+D10</f>
        <v>163757.71000000002</v>
      </c>
      <c r="E21" s="79"/>
      <c r="F21" s="65"/>
      <c r="G21" s="65"/>
      <c r="H21" s="65"/>
    </row>
    <row r="22" spans="1:9" ht="15" hidden="1" customHeight="1" x14ac:dyDescent="0.25">
      <c r="C22" s="22" t="s">
        <v>75</v>
      </c>
      <c r="D22" s="9" t="s">
        <v>76</v>
      </c>
    </row>
    <row r="24" spans="1:9" x14ac:dyDescent="0.25">
      <c r="A24" s="466" t="s">
        <v>109</v>
      </c>
      <c r="B24" s="466"/>
      <c r="C24" s="466"/>
      <c r="D24" s="466"/>
      <c r="E24" s="466"/>
      <c r="F24" s="466"/>
      <c r="G24" s="466"/>
    </row>
  </sheetData>
  <mergeCells count="13">
    <mergeCell ref="A2:H2"/>
    <mergeCell ref="A4:A6"/>
    <mergeCell ref="B4:B6"/>
    <mergeCell ref="C4:H4"/>
    <mergeCell ref="C5:D5"/>
    <mergeCell ref="E5:F5"/>
    <mergeCell ref="G5:G6"/>
    <mergeCell ref="H5:H6"/>
    <mergeCell ref="A7:H7"/>
    <mergeCell ref="A11:H11"/>
    <mergeCell ref="A12:H12"/>
    <mergeCell ref="A13:H13"/>
    <mergeCell ref="A24:G24"/>
  </mergeCells>
  <pageMargins left="0.7" right="0.7" top="0.75" bottom="0.75" header="0.3" footer="0.3"/>
  <pageSetup paperSize="9" scale="64" orientation="landscape"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view="pageBreakPreview" zoomScale="78" zoomScaleNormal="100" zoomScaleSheetLayoutView="78" workbookViewId="0">
      <selection activeCell="B6" sqref="B6"/>
    </sheetView>
  </sheetViews>
  <sheetFormatPr defaultRowHeight="15" x14ac:dyDescent="0.25"/>
  <cols>
    <col min="1" max="1" width="12" bestFit="1" customWidth="1"/>
    <col min="2" max="2" width="36.85546875" customWidth="1"/>
    <col min="3" max="3" width="12.140625" customWidth="1"/>
    <col min="4" max="4" width="13.140625" customWidth="1"/>
    <col min="5" max="5" width="14" customWidth="1"/>
    <col min="6" max="6" width="15.42578125" customWidth="1"/>
    <col min="7" max="7" width="24.42578125" style="9" customWidth="1"/>
    <col min="8" max="8" width="27.85546875" customWidth="1"/>
    <col min="10" max="15" width="0" hidden="1" customWidth="1"/>
  </cols>
  <sheetData>
    <row r="1" spans="1:11" ht="51" customHeight="1" x14ac:dyDescent="0.25">
      <c r="A1" s="481" t="s">
        <v>415</v>
      </c>
      <c r="B1" s="481"/>
      <c r="C1" s="481"/>
      <c r="D1" s="481"/>
      <c r="E1" s="481"/>
      <c r="F1" s="481"/>
      <c r="G1" s="481"/>
      <c r="H1" s="481"/>
      <c r="I1" s="15"/>
    </row>
    <row r="2" spans="1:11" x14ac:dyDescent="0.25">
      <c r="A2" s="468" t="s">
        <v>48</v>
      </c>
      <c r="B2" s="471" t="s">
        <v>0</v>
      </c>
      <c r="C2" s="474" t="s">
        <v>314</v>
      </c>
      <c r="D2" s="475"/>
      <c r="E2" s="475"/>
      <c r="F2" s="475"/>
      <c r="G2" s="475"/>
      <c r="H2" s="476"/>
    </row>
    <row r="3" spans="1:11" ht="30" customHeight="1" x14ac:dyDescent="0.25">
      <c r="A3" s="469"/>
      <c r="B3" s="472"/>
      <c r="C3" s="477" t="s">
        <v>70</v>
      </c>
      <c r="D3" s="478"/>
      <c r="E3" s="477" t="s">
        <v>1</v>
      </c>
      <c r="F3" s="478"/>
      <c r="G3" s="479" t="s">
        <v>29</v>
      </c>
      <c r="H3" s="471" t="s">
        <v>2</v>
      </c>
    </row>
    <row r="4" spans="1:11" ht="17.25" customHeight="1" x14ac:dyDescent="0.25">
      <c r="A4" s="470"/>
      <c r="B4" s="473"/>
      <c r="C4" s="10" t="s">
        <v>59</v>
      </c>
      <c r="D4" s="10" t="s">
        <v>404</v>
      </c>
      <c r="E4" s="10" t="s">
        <v>3</v>
      </c>
      <c r="F4" s="10" t="s">
        <v>4</v>
      </c>
      <c r="G4" s="480"/>
      <c r="H4" s="473"/>
    </row>
    <row r="5" spans="1:11" x14ac:dyDescent="0.25">
      <c r="A5" s="463" t="s">
        <v>65</v>
      </c>
      <c r="B5" s="464"/>
      <c r="C5" s="464"/>
      <c r="D5" s="464"/>
      <c r="E5" s="464"/>
      <c r="F5" s="464"/>
      <c r="G5" s="464"/>
      <c r="H5" s="465"/>
    </row>
    <row r="6" spans="1:11" s="9" customFormat="1" ht="134.25" customHeight="1" x14ac:dyDescent="0.25">
      <c r="A6" s="10" t="s">
        <v>66</v>
      </c>
      <c r="B6" s="73" t="s">
        <v>67</v>
      </c>
      <c r="C6" s="12">
        <v>2294241.9</v>
      </c>
      <c r="D6" s="12">
        <v>2103577.4</v>
      </c>
      <c r="E6" s="12" t="s">
        <v>416</v>
      </c>
      <c r="F6" s="12" t="s">
        <v>416</v>
      </c>
      <c r="G6" s="12" t="s">
        <v>58</v>
      </c>
      <c r="H6" s="13" t="s">
        <v>417</v>
      </c>
    </row>
    <row r="7" spans="1:11" x14ac:dyDescent="0.25">
      <c r="A7" s="482" t="s">
        <v>68</v>
      </c>
      <c r="B7" s="483"/>
      <c r="C7" s="483"/>
      <c r="D7" s="483"/>
      <c r="E7" s="483"/>
      <c r="F7" s="483"/>
      <c r="G7" s="483"/>
      <c r="H7" s="484"/>
    </row>
    <row r="8" spans="1:11" ht="60" hidden="1" x14ac:dyDescent="0.25">
      <c r="A8" s="67" t="s">
        <v>254</v>
      </c>
      <c r="B8" s="11" t="s">
        <v>252</v>
      </c>
      <c r="C8" s="12">
        <v>3276.94</v>
      </c>
      <c r="D8" s="12">
        <v>0</v>
      </c>
      <c r="E8" s="12" t="s">
        <v>142</v>
      </c>
      <c r="F8" s="14" t="s">
        <v>74</v>
      </c>
      <c r="G8" s="12" t="s">
        <v>58</v>
      </c>
      <c r="H8" s="13" t="s">
        <v>253</v>
      </c>
      <c r="K8" s="46" t="s">
        <v>114</v>
      </c>
    </row>
    <row r="9" spans="1:11" ht="90" hidden="1" x14ac:dyDescent="0.25">
      <c r="A9" s="47" t="s">
        <v>255</v>
      </c>
      <c r="B9" s="11" t="s">
        <v>256</v>
      </c>
      <c r="C9" s="12">
        <v>80160.63</v>
      </c>
      <c r="D9" s="12">
        <v>78930.17</v>
      </c>
      <c r="E9" s="14" t="s">
        <v>142</v>
      </c>
      <c r="F9" s="14">
        <v>2024</v>
      </c>
      <c r="G9" s="12" t="s">
        <v>58</v>
      </c>
      <c r="H9" s="13" t="s">
        <v>250</v>
      </c>
    </row>
    <row r="10" spans="1:11" x14ac:dyDescent="0.25">
      <c r="A10" s="463" t="s">
        <v>69</v>
      </c>
      <c r="B10" s="464"/>
      <c r="C10" s="464"/>
      <c r="D10" s="464"/>
      <c r="E10" s="464"/>
      <c r="F10" s="464"/>
      <c r="G10" s="464"/>
      <c r="H10" s="465"/>
    </row>
    <row r="11" spans="1:11" x14ac:dyDescent="0.25">
      <c r="A11" s="64"/>
      <c r="B11" s="64" t="s">
        <v>146</v>
      </c>
      <c r="C11" s="220">
        <f>C6</f>
        <v>2294241.9</v>
      </c>
      <c r="D11" s="220">
        <f>D6</f>
        <v>2103577.4</v>
      </c>
      <c r="E11" s="64"/>
      <c r="F11" s="64"/>
      <c r="G11" s="64"/>
      <c r="H11" s="64"/>
    </row>
    <row r="12" spans="1:11" hidden="1" x14ac:dyDescent="0.25">
      <c r="C12" s="22">
        <v>4</v>
      </c>
      <c r="D12" s="22">
        <v>2</v>
      </c>
    </row>
    <row r="14" spans="1:11" x14ac:dyDescent="0.25">
      <c r="A14" s="466" t="s">
        <v>109</v>
      </c>
      <c r="B14" s="466"/>
      <c r="C14" s="466"/>
      <c r="D14" s="466"/>
      <c r="E14" s="466"/>
      <c r="F14" s="466"/>
      <c r="G14" s="466"/>
    </row>
  </sheetData>
  <mergeCells count="12">
    <mergeCell ref="A14:G14"/>
    <mergeCell ref="A1:H1"/>
    <mergeCell ref="A5:H5"/>
    <mergeCell ref="A7:H7"/>
    <mergeCell ref="A10:H10"/>
    <mergeCell ref="A2:A4"/>
    <mergeCell ref="B2:B4"/>
    <mergeCell ref="C2:H2"/>
    <mergeCell ref="C3:D3"/>
    <mergeCell ref="E3:F3"/>
    <mergeCell ref="G3:G4"/>
    <mergeCell ref="H3:H4"/>
  </mergeCells>
  <pageMargins left="0.7" right="0.7" top="0.75" bottom="0.75" header="0.3" footer="0.3"/>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view="pageBreakPreview" zoomScale="84" zoomScaleNormal="100" zoomScaleSheetLayoutView="84" workbookViewId="0">
      <selection activeCell="F32" sqref="F32"/>
    </sheetView>
  </sheetViews>
  <sheetFormatPr defaultRowHeight="15" x14ac:dyDescent="0.25"/>
  <cols>
    <col min="1" max="1" width="5" customWidth="1"/>
    <col min="2" max="2" width="26.28515625" customWidth="1"/>
    <col min="3" max="3" width="11.5703125" customWidth="1"/>
    <col min="4" max="4" width="12.140625" customWidth="1"/>
    <col min="5" max="5" width="9.28515625" customWidth="1"/>
    <col min="6" max="6" width="11.5703125" customWidth="1"/>
    <col min="7" max="7" width="16" customWidth="1"/>
    <col min="8" max="8" width="31.5703125" customWidth="1"/>
  </cols>
  <sheetData>
    <row r="1" spans="1:9" x14ac:dyDescent="0.25">
      <c r="A1" s="486" t="s">
        <v>418</v>
      </c>
      <c r="B1" s="487"/>
      <c r="C1" s="487"/>
      <c r="D1" s="487"/>
      <c r="E1" s="487"/>
      <c r="F1" s="487"/>
      <c r="G1" s="487"/>
      <c r="H1" s="487"/>
    </row>
    <row r="2" spans="1:9" ht="15" customHeight="1" x14ac:dyDescent="0.25">
      <c r="A2" s="488"/>
      <c r="B2" s="488"/>
      <c r="C2" s="488"/>
      <c r="D2" s="488"/>
      <c r="E2" s="488"/>
      <c r="F2" s="488"/>
      <c r="G2" s="488"/>
      <c r="H2" s="488"/>
    </row>
    <row r="3" spans="1:9" ht="15" customHeight="1" x14ac:dyDescent="0.25">
      <c r="A3" s="492"/>
      <c r="B3" s="493"/>
      <c r="C3" s="493"/>
      <c r="D3" s="493"/>
      <c r="E3" s="493"/>
      <c r="F3" s="493"/>
      <c r="G3" s="493"/>
      <c r="H3" s="493"/>
    </row>
    <row r="4" spans="1:9" x14ac:dyDescent="0.25">
      <c r="A4" s="494" t="s">
        <v>6</v>
      </c>
      <c r="B4" s="494" t="s">
        <v>0</v>
      </c>
      <c r="C4" s="485" t="s">
        <v>314</v>
      </c>
      <c r="D4" s="485"/>
      <c r="E4" s="485"/>
      <c r="F4" s="485"/>
      <c r="G4" s="485"/>
      <c r="H4" s="485"/>
      <c r="I4" s="24"/>
    </row>
    <row r="5" spans="1:9" ht="51.75" customHeight="1" x14ac:dyDescent="0.25">
      <c r="A5" s="494"/>
      <c r="B5" s="494"/>
      <c r="C5" s="485" t="s">
        <v>49</v>
      </c>
      <c r="D5" s="495"/>
      <c r="E5" s="485" t="s">
        <v>1</v>
      </c>
      <c r="F5" s="495"/>
      <c r="G5" s="496" t="s">
        <v>29</v>
      </c>
      <c r="H5" s="494" t="s">
        <v>2</v>
      </c>
      <c r="I5" s="24"/>
    </row>
    <row r="6" spans="1:9" x14ac:dyDescent="0.25">
      <c r="A6" s="494"/>
      <c r="B6" s="494"/>
      <c r="C6" s="36" t="s">
        <v>403</v>
      </c>
      <c r="D6" s="36" t="s">
        <v>404</v>
      </c>
      <c r="E6" s="36" t="s">
        <v>3</v>
      </c>
      <c r="F6" s="36" t="s">
        <v>4</v>
      </c>
      <c r="G6" s="497"/>
      <c r="H6" s="494"/>
      <c r="I6" s="24"/>
    </row>
    <row r="7" spans="1:9" x14ac:dyDescent="0.25">
      <c r="A7" s="485"/>
      <c r="B7" s="485"/>
      <c r="C7" s="485"/>
      <c r="D7" s="485"/>
      <c r="E7" s="485"/>
      <c r="F7" s="485"/>
      <c r="G7" s="485"/>
      <c r="H7" s="485"/>
      <c r="I7" s="24"/>
    </row>
    <row r="8" spans="1:9" ht="105" customHeight="1" x14ac:dyDescent="0.25">
      <c r="A8" s="37" t="s">
        <v>25</v>
      </c>
      <c r="B8" s="26" t="s">
        <v>77</v>
      </c>
      <c r="C8" s="39">
        <v>60233.22</v>
      </c>
      <c r="D8" s="39">
        <v>49450</v>
      </c>
      <c r="E8" s="40">
        <v>2025</v>
      </c>
      <c r="F8" s="40">
        <v>2025</v>
      </c>
      <c r="G8" s="40" t="s">
        <v>257</v>
      </c>
      <c r="H8" s="29" t="s">
        <v>420</v>
      </c>
      <c r="I8" s="24"/>
    </row>
    <row r="9" spans="1:9" ht="78" customHeight="1" x14ac:dyDescent="0.25">
      <c r="A9" s="38" t="s">
        <v>21</v>
      </c>
      <c r="B9" s="41" t="s">
        <v>78</v>
      </c>
      <c r="C9" s="42">
        <v>0</v>
      </c>
      <c r="D9" s="42">
        <v>0</v>
      </c>
      <c r="E9" s="40" t="s">
        <v>74</v>
      </c>
      <c r="F9" s="40" t="s">
        <v>74</v>
      </c>
      <c r="G9" s="40" t="s">
        <v>84</v>
      </c>
      <c r="H9" s="43" t="s">
        <v>419</v>
      </c>
      <c r="I9" s="24"/>
    </row>
    <row r="10" spans="1:9" s="9" customFormat="1" ht="21.75" customHeight="1" x14ac:dyDescent="0.25">
      <c r="A10" s="38"/>
      <c r="B10" s="41" t="s">
        <v>108</v>
      </c>
      <c r="C10" s="42">
        <f>C8+C9</f>
        <v>60233.22</v>
      </c>
      <c r="D10" s="42">
        <f>D8+D9</f>
        <v>49450</v>
      </c>
      <c r="E10" s="40"/>
      <c r="F10" s="40"/>
      <c r="G10" s="40"/>
      <c r="H10" s="43"/>
      <c r="I10" s="24"/>
    </row>
    <row r="11" spans="1:9" ht="11.25" customHeight="1" x14ac:dyDescent="0.25">
      <c r="A11" s="489"/>
      <c r="B11" s="490"/>
      <c r="C11" s="490"/>
      <c r="D11" s="490"/>
      <c r="E11" s="490"/>
      <c r="F11" s="490"/>
      <c r="G11" s="490"/>
      <c r="H11" s="490"/>
      <c r="I11" s="24"/>
    </row>
    <row r="12" spans="1:9" ht="25.5" hidden="1" customHeight="1" x14ac:dyDescent="0.25">
      <c r="A12" s="491"/>
      <c r="B12" s="491"/>
      <c r="C12" s="491"/>
      <c r="D12" s="491"/>
      <c r="E12" s="491"/>
      <c r="F12" s="491"/>
      <c r="G12" s="491"/>
      <c r="H12" s="491"/>
      <c r="I12" s="24"/>
    </row>
    <row r="13" spans="1:9" x14ac:dyDescent="0.25">
      <c r="A13" s="466" t="s">
        <v>109</v>
      </c>
      <c r="B13" s="466"/>
      <c r="C13" s="466"/>
      <c r="D13" s="466"/>
      <c r="E13" s="466"/>
      <c r="F13" s="466"/>
      <c r="G13" s="466"/>
    </row>
  </sheetData>
  <mergeCells count="12">
    <mergeCell ref="A7:H7"/>
    <mergeCell ref="A1:H2"/>
    <mergeCell ref="A11:H12"/>
    <mergeCell ref="A13:G13"/>
    <mergeCell ref="A3:H3"/>
    <mergeCell ref="A4:A6"/>
    <mergeCell ref="B4:B6"/>
    <mergeCell ref="C4:H4"/>
    <mergeCell ref="C5:D5"/>
    <mergeCell ref="E5:F5"/>
    <mergeCell ref="H5:H6"/>
    <mergeCell ref="G5:G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zoomScale="96" zoomScaleNormal="73" zoomScaleSheetLayoutView="96" workbookViewId="0">
      <pane ySplit="4" topLeftCell="A11" activePane="bottomLeft" state="frozen"/>
      <selection pane="bottomLeft" activeCell="F7" sqref="F7"/>
    </sheetView>
  </sheetViews>
  <sheetFormatPr defaultRowHeight="15" x14ac:dyDescent="0.25"/>
  <cols>
    <col min="1" max="1" width="5.5703125" customWidth="1"/>
    <col min="2" max="2" width="41.42578125" customWidth="1"/>
    <col min="3" max="3" width="13.5703125" customWidth="1"/>
    <col min="4" max="4" width="12.7109375" customWidth="1"/>
    <col min="5" max="5" width="10.42578125" customWidth="1"/>
    <col min="6" max="6" width="11.5703125" customWidth="1"/>
    <col min="7" max="7" width="14.85546875" customWidth="1"/>
    <col min="8" max="8" width="29" customWidth="1"/>
  </cols>
  <sheetData>
    <row r="1" spans="1:10" ht="54" customHeight="1" x14ac:dyDescent="0.25">
      <c r="A1" s="492" t="s">
        <v>418</v>
      </c>
      <c r="B1" s="493"/>
      <c r="C1" s="493"/>
      <c r="D1" s="493"/>
      <c r="E1" s="493"/>
      <c r="F1" s="493"/>
      <c r="G1" s="493"/>
      <c r="H1" s="493"/>
    </row>
    <row r="2" spans="1:10" x14ac:dyDescent="0.25">
      <c r="A2" s="500" t="s">
        <v>6</v>
      </c>
      <c r="B2" s="503" t="s">
        <v>0</v>
      </c>
      <c r="C2" s="506" t="s">
        <v>427</v>
      </c>
      <c r="D2" s="507"/>
      <c r="E2" s="507"/>
      <c r="F2" s="507"/>
      <c r="G2" s="507"/>
      <c r="H2" s="508"/>
      <c r="I2" s="24"/>
      <c r="J2" s="24"/>
    </row>
    <row r="3" spans="1:10" x14ac:dyDescent="0.25">
      <c r="A3" s="501"/>
      <c r="B3" s="504"/>
      <c r="C3" s="485" t="s">
        <v>49</v>
      </c>
      <c r="D3" s="495"/>
      <c r="E3" s="485" t="s">
        <v>1</v>
      </c>
      <c r="F3" s="495"/>
      <c r="G3" s="509" t="s">
        <v>29</v>
      </c>
      <c r="H3" s="503" t="s">
        <v>2</v>
      </c>
      <c r="I3" s="24"/>
      <c r="J3" s="24"/>
    </row>
    <row r="4" spans="1:10" x14ac:dyDescent="0.25">
      <c r="A4" s="502"/>
      <c r="B4" s="505"/>
      <c r="C4" s="36" t="s">
        <v>403</v>
      </c>
      <c r="D4" s="36" t="s">
        <v>404</v>
      </c>
      <c r="E4" s="36" t="s">
        <v>3</v>
      </c>
      <c r="F4" s="36" t="s">
        <v>4</v>
      </c>
      <c r="G4" s="510"/>
      <c r="H4" s="505"/>
      <c r="I4" s="24"/>
      <c r="J4" s="24"/>
    </row>
    <row r="5" spans="1:10" x14ac:dyDescent="0.25">
      <c r="A5" s="498"/>
      <c r="B5" s="498"/>
      <c r="C5" s="498"/>
      <c r="D5" s="498"/>
      <c r="E5" s="498"/>
      <c r="F5" s="498"/>
      <c r="G5" s="498"/>
      <c r="H5" s="498"/>
      <c r="I5" s="24"/>
      <c r="J5" s="24"/>
    </row>
    <row r="6" spans="1:10" ht="69" customHeight="1" x14ac:dyDescent="0.25">
      <c r="A6" s="25" t="s">
        <v>25</v>
      </c>
      <c r="B6" s="26" t="s">
        <v>79</v>
      </c>
      <c r="C6" s="27">
        <v>0</v>
      </c>
      <c r="D6" s="27">
        <v>0</v>
      </c>
      <c r="E6" s="28">
        <v>2025</v>
      </c>
      <c r="F6" s="28">
        <v>2025</v>
      </c>
      <c r="G6" s="78" t="s">
        <v>89</v>
      </c>
      <c r="H6" s="29" t="s">
        <v>422</v>
      </c>
      <c r="I6" s="24"/>
      <c r="J6" s="24"/>
    </row>
    <row r="7" spans="1:10" ht="54" customHeight="1" x14ac:dyDescent="0.25">
      <c r="A7" s="30" t="s">
        <v>71</v>
      </c>
      <c r="B7" s="31" t="s">
        <v>80</v>
      </c>
      <c r="C7" s="27">
        <v>0</v>
      </c>
      <c r="D7" s="27">
        <v>0</v>
      </c>
      <c r="E7" s="28">
        <v>2025</v>
      </c>
      <c r="F7" s="28">
        <v>2025</v>
      </c>
      <c r="G7" s="78" t="s">
        <v>112</v>
      </c>
      <c r="H7" s="31" t="s">
        <v>423</v>
      </c>
      <c r="I7" s="24"/>
      <c r="J7" s="24"/>
    </row>
    <row r="8" spans="1:10" ht="114.75" customHeight="1" x14ac:dyDescent="0.25">
      <c r="A8" s="30" t="s">
        <v>85</v>
      </c>
      <c r="B8" s="31" t="s">
        <v>81</v>
      </c>
      <c r="C8" s="32">
        <f>C9</f>
        <v>29590.61</v>
      </c>
      <c r="D8" s="32">
        <f>D9</f>
        <v>29587.86</v>
      </c>
      <c r="E8" s="28">
        <v>2025</v>
      </c>
      <c r="F8" s="28">
        <v>2025</v>
      </c>
      <c r="G8" s="78" t="s">
        <v>421</v>
      </c>
      <c r="H8" s="35" t="s">
        <v>74</v>
      </c>
      <c r="I8" s="24"/>
      <c r="J8" s="24"/>
    </row>
    <row r="9" spans="1:10" ht="167.25" customHeight="1" x14ac:dyDescent="0.25">
      <c r="A9" s="30" t="s">
        <v>5</v>
      </c>
      <c r="B9" s="31" t="s">
        <v>81</v>
      </c>
      <c r="C9" s="32">
        <v>29590.61</v>
      </c>
      <c r="D9" s="33">
        <v>29587.86</v>
      </c>
      <c r="E9" s="28">
        <v>2025</v>
      </c>
      <c r="F9" s="28">
        <v>2025</v>
      </c>
      <c r="G9" s="78" t="s">
        <v>421</v>
      </c>
      <c r="H9" s="31" t="s">
        <v>425</v>
      </c>
      <c r="I9" s="24"/>
      <c r="J9" s="24"/>
    </row>
    <row r="10" spans="1:10" s="9" customFormat="1" ht="131.25" customHeight="1" x14ac:dyDescent="0.25">
      <c r="A10" s="30" t="s">
        <v>86</v>
      </c>
      <c r="B10" s="31" t="s">
        <v>81</v>
      </c>
      <c r="C10" s="32">
        <v>0</v>
      </c>
      <c r="D10" s="33">
        <v>0</v>
      </c>
      <c r="E10" s="28" t="s">
        <v>74</v>
      </c>
      <c r="F10" s="28" t="s">
        <v>74</v>
      </c>
      <c r="G10" s="78" t="s">
        <v>82</v>
      </c>
      <c r="H10" s="31" t="s">
        <v>424</v>
      </c>
      <c r="I10" s="24"/>
      <c r="J10" s="24"/>
    </row>
    <row r="11" spans="1:10" ht="90" customHeight="1" x14ac:dyDescent="0.25">
      <c r="A11" s="30" t="s">
        <v>87</v>
      </c>
      <c r="B11" s="34" t="s">
        <v>83</v>
      </c>
      <c r="C11" s="32">
        <f>C12</f>
        <v>33197.15</v>
      </c>
      <c r="D11" s="32">
        <f>D12</f>
        <v>29909.1</v>
      </c>
      <c r="E11" s="28">
        <v>2025</v>
      </c>
      <c r="F11" s="28">
        <v>2025</v>
      </c>
      <c r="G11" s="78" t="s">
        <v>421</v>
      </c>
      <c r="H11" s="35" t="s">
        <v>74</v>
      </c>
      <c r="I11" s="24"/>
      <c r="J11" s="24"/>
    </row>
    <row r="12" spans="1:10" ht="149.25" customHeight="1" x14ac:dyDescent="0.3">
      <c r="A12" s="30" t="s">
        <v>88</v>
      </c>
      <c r="B12" s="31" t="s">
        <v>83</v>
      </c>
      <c r="C12" s="32">
        <v>33197.15</v>
      </c>
      <c r="D12" s="42">
        <v>29909.1</v>
      </c>
      <c r="E12" s="28">
        <v>2025</v>
      </c>
      <c r="F12" s="28">
        <v>2025</v>
      </c>
      <c r="G12" s="78" t="s">
        <v>421</v>
      </c>
      <c r="H12" s="31" t="s">
        <v>426</v>
      </c>
      <c r="I12" s="77"/>
      <c r="J12" s="24"/>
    </row>
    <row r="13" spans="1:10" s="8" customFormat="1" ht="17.25" customHeight="1" x14ac:dyDescent="0.25">
      <c r="A13" s="83"/>
      <c r="B13" s="84" t="s">
        <v>262</v>
      </c>
      <c r="C13" s="86">
        <f>C11+C8</f>
        <v>62787.76</v>
      </c>
      <c r="D13" s="86">
        <f>D11+D8</f>
        <v>59496.959999999999</v>
      </c>
      <c r="E13" s="84"/>
      <c r="F13" s="84"/>
      <c r="G13" s="84"/>
      <c r="H13" s="84"/>
      <c r="I13" s="85"/>
      <c r="J13" s="85"/>
    </row>
    <row r="14" spans="1:10" ht="9" customHeight="1" x14ac:dyDescent="0.25">
      <c r="A14" s="23"/>
      <c r="B14" s="499"/>
      <c r="C14" s="491"/>
      <c r="D14" s="491"/>
      <c r="E14" s="491"/>
      <c r="F14" s="491"/>
      <c r="G14" s="491"/>
      <c r="H14" s="491"/>
    </row>
    <row r="15" spans="1:10" x14ac:dyDescent="0.25">
      <c r="A15" s="466" t="s">
        <v>109</v>
      </c>
      <c r="B15" s="466"/>
      <c r="C15" s="466"/>
      <c r="D15" s="466"/>
      <c r="E15" s="466"/>
      <c r="F15" s="466"/>
      <c r="G15" s="466"/>
    </row>
  </sheetData>
  <mergeCells count="11">
    <mergeCell ref="A5:H5"/>
    <mergeCell ref="B14:H14"/>
    <mergeCell ref="A1:H1"/>
    <mergeCell ref="A15:G15"/>
    <mergeCell ref="A2:A4"/>
    <mergeCell ref="B2:B4"/>
    <mergeCell ref="C2:H2"/>
    <mergeCell ref="C3:D3"/>
    <mergeCell ref="E3:F3"/>
    <mergeCell ref="G3:G4"/>
    <mergeCell ref="H3:H4"/>
  </mergeCells>
  <pageMargins left="0.7" right="0.7" top="0.75" bottom="0.75" header="0.3" footer="0.3"/>
  <pageSetup paperSize="9" scale="6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
  <sheetViews>
    <sheetView view="pageBreakPreview" zoomScaleNormal="100" zoomScaleSheetLayoutView="100" workbookViewId="0">
      <selection activeCell="G12" sqref="G12"/>
    </sheetView>
  </sheetViews>
  <sheetFormatPr defaultRowHeight="15" x14ac:dyDescent="0.25"/>
  <cols>
    <col min="1" max="1" width="9.140625" style="16"/>
    <col min="2" max="2" width="30.85546875" style="16" customWidth="1"/>
    <col min="3" max="3" width="12.5703125" style="16" customWidth="1"/>
    <col min="4" max="4" width="14.7109375" style="16" customWidth="1"/>
    <col min="5" max="5" width="12.28515625" style="16" customWidth="1"/>
    <col min="6" max="6" width="15" style="16" customWidth="1"/>
    <col min="7" max="7" width="84.5703125" style="16" customWidth="1"/>
    <col min="8" max="16384" width="9.140625" style="16"/>
  </cols>
  <sheetData>
    <row r="2" spans="1:8" ht="37.5" customHeight="1" x14ac:dyDescent="0.25">
      <c r="A2" s="467" t="s">
        <v>519</v>
      </c>
      <c r="B2" s="467"/>
      <c r="C2" s="467"/>
      <c r="D2" s="467"/>
      <c r="E2" s="467"/>
      <c r="F2" s="467"/>
      <c r="G2" s="467"/>
      <c r="H2" s="15"/>
    </row>
    <row r="3" spans="1:8" ht="15" customHeight="1" x14ac:dyDescent="0.25">
      <c r="A3" s="471" t="s">
        <v>7</v>
      </c>
      <c r="B3" s="471" t="s">
        <v>0</v>
      </c>
      <c r="C3" s="474" t="s">
        <v>314</v>
      </c>
      <c r="D3" s="475"/>
      <c r="E3" s="475"/>
      <c r="F3" s="475"/>
      <c r="G3" s="476"/>
    </row>
    <row r="4" spans="1:8" ht="49.5" customHeight="1" x14ac:dyDescent="0.25">
      <c r="A4" s="472"/>
      <c r="B4" s="472"/>
      <c r="C4" s="477" t="s">
        <v>91</v>
      </c>
      <c r="D4" s="478"/>
      <c r="E4" s="477" t="s">
        <v>1</v>
      </c>
      <c r="F4" s="478"/>
      <c r="G4" s="471" t="s">
        <v>2</v>
      </c>
    </row>
    <row r="5" spans="1:8" x14ac:dyDescent="0.25">
      <c r="A5" s="473"/>
      <c r="B5" s="473"/>
      <c r="C5" s="60" t="s">
        <v>14</v>
      </c>
      <c r="D5" s="60" t="s">
        <v>404</v>
      </c>
      <c r="E5" s="60" t="s">
        <v>3</v>
      </c>
      <c r="F5" s="60" t="s">
        <v>4</v>
      </c>
      <c r="G5" s="473"/>
    </row>
    <row r="6" spans="1:8" ht="66.75" customHeight="1" x14ac:dyDescent="0.25">
      <c r="A6" s="17" t="s">
        <v>23</v>
      </c>
      <c r="B6" s="11" t="s">
        <v>72</v>
      </c>
      <c r="C6" s="20">
        <v>10391</v>
      </c>
      <c r="D6" s="18">
        <v>0</v>
      </c>
      <c r="E6" s="18" t="s">
        <v>28</v>
      </c>
      <c r="F6" s="19">
        <v>2021</v>
      </c>
      <c r="G6" s="13" t="s">
        <v>144</v>
      </c>
    </row>
    <row r="7" spans="1:8" ht="75" x14ac:dyDescent="0.25">
      <c r="A7" s="17" t="s">
        <v>24</v>
      </c>
      <c r="B7" s="11" t="s">
        <v>73</v>
      </c>
      <c r="C7" s="20">
        <v>6510</v>
      </c>
      <c r="D7" s="20">
        <v>8760.6</v>
      </c>
      <c r="E7" s="18" t="s">
        <v>60</v>
      </c>
      <c r="F7" s="18" t="s">
        <v>428</v>
      </c>
      <c r="G7" s="13" t="s">
        <v>429</v>
      </c>
    </row>
    <row r="8" spans="1:8" ht="15" hidden="1" customHeight="1" x14ac:dyDescent="0.25">
      <c r="C8" s="44">
        <f>C6+C7</f>
        <v>16901</v>
      </c>
      <c r="D8" s="44">
        <f>D6+D7</f>
        <v>8760.6</v>
      </c>
    </row>
    <row r="10" spans="1:8" ht="30" customHeight="1" x14ac:dyDescent="0.25">
      <c r="A10" s="511" t="s">
        <v>145</v>
      </c>
      <c r="B10" s="511"/>
      <c r="C10" s="511"/>
      <c r="D10" s="511"/>
      <c r="E10" s="511"/>
      <c r="F10" s="511"/>
      <c r="G10" s="511"/>
    </row>
  </sheetData>
  <mergeCells count="8">
    <mergeCell ref="A10:G10"/>
    <mergeCell ref="G4:G5"/>
    <mergeCell ref="A2:G2"/>
    <mergeCell ref="A3:A5"/>
    <mergeCell ref="B3:B5"/>
    <mergeCell ref="C3:G3"/>
    <mergeCell ref="C4:D4"/>
    <mergeCell ref="E4:F4"/>
  </mergeCells>
  <pageMargins left="0.7" right="0.7" top="0.75" bottom="0.75" header="0.3" footer="0.3"/>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Normal="100" zoomScaleSheetLayoutView="84" workbookViewId="0">
      <selection sqref="A1:H1"/>
    </sheetView>
  </sheetViews>
  <sheetFormatPr defaultRowHeight="15" x14ac:dyDescent="0.25"/>
  <cols>
    <col min="1" max="1" width="4.85546875" style="66" customWidth="1"/>
    <col min="2" max="2" width="25.5703125" style="66" customWidth="1"/>
    <col min="3" max="3" width="16.140625" style="66" customWidth="1"/>
    <col min="4" max="4" width="14.42578125" style="66" customWidth="1"/>
    <col min="5" max="5" width="9.42578125" style="66" customWidth="1"/>
    <col min="6" max="6" width="10.140625" style="66" customWidth="1"/>
    <col min="7" max="7" width="12.85546875" style="66" customWidth="1"/>
    <col min="8" max="8" width="47.5703125" style="66" customWidth="1"/>
    <col min="9" max="16384" width="9.140625" style="66"/>
  </cols>
  <sheetData>
    <row r="1" spans="1:9" ht="39" customHeight="1" x14ac:dyDescent="0.25">
      <c r="A1" s="512" t="s">
        <v>518</v>
      </c>
      <c r="B1" s="512"/>
      <c r="C1" s="512"/>
      <c r="D1" s="512"/>
      <c r="E1" s="512"/>
      <c r="F1" s="512"/>
      <c r="G1" s="512"/>
      <c r="H1" s="512"/>
    </row>
    <row r="2" spans="1:9" ht="75" customHeight="1" x14ac:dyDescent="0.25">
      <c r="A2" s="513" t="s">
        <v>6</v>
      </c>
      <c r="B2" s="513" t="s">
        <v>90</v>
      </c>
      <c r="C2" s="513" t="s">
        <v>91</v>
      </c>
      <c r="D2" s="513"/>
      <c r="E2" s="513" t="s">
        <v>92</v>
      </c>
      <c r="F2" s="513"/>
      <c r="G2" s="513" t="s">
        <v>96</v>
      </c>
      <c r="H2" s="513" t="s">
        <v>93</v>
      </c>
    </row>
    <row r="3" spans="1:9" x14ac:dyDescent="0.25">
      <c r="A3" s="513"/>
      <c r="B3" s="513"/>
      <c r="C3" s="75" t="s">
        <v>94</v>
      </c>
      <c r="D3" s="75" t="s">
        <v>95</v>
      </c>
      <c r="E3" s="75" t="s">
        <v>94</v>
      </c>
      <c r="F3" s="75" t="s">
        <v>95</v>
      </c>
      <c r="G3" s="513"/>
      <c r="H3" s="513"/>
    </row>
    <row r="4" spans="1:9" ht="32.25" customHeight="1" x14ac:dyDescent="0.25">
      <c r="A4" s="75">
        <v>1</v>
      </c>
      <c r="B4" s="61" t="s">
        <v>97</v>
      </c>
      <c r="C4" s="74">
        <f>SUM(C5:C11)</f>
        <v>4866161.9906610101</v>
      </c>
      <c r="D4" s="74">
        <f>SUM(D5:D11)</f>
        <v>3433472.1253566667</v>
      </c>
      <c r="E4" s="75" t="s">
        <v>74</v>
      </c>
      <c r="F4" s="75" t="s">
        <v>74</v>
      </c>
      <c r="G4" s="75" t="s">
        <v>74</v>
      </c>
      <c r="H4" s="61"/>
    </row>
    <row r="5" spans="1:9" ht="78" customHeight="1" x14ac:dyDescent="0.25">
      <c r="A5" s="240" t="s">
        <v>25</v>
      </c>
      <c r="B5" s="61" t="s">
        <v>100</v>
      </c>
      <c r="C5" s="74">
        <f>ЭС!C6</f>
        <v>864528.29066100949</v>
      </c>
      <c r="D5" s="74">
        <f>ЭС!D6</f>
        <v>798776.66535666678</v>
      </c>
      <c r="E5" s="75">
        <v>80</v>
      </c>
      <c r="F5" s="75">
        <v>77</v>
      </c>
      <c r="G5" s="241">
        <f t="shared" ref="G5:G11" si="0">F5/E5*100</f>
        <v>96.25</v>
      </c>
      <c r="H5" s="61" t="s">
        <v>514</v>
      </c>
    </row>
    <row r="6" spans="1:9" ht="43.5" customHeight="1" x14ac:dyDescent="0.25">
      <c r="A6" s="240" t="s">
        <v>71</v>
      </c>
      <c r="B6" s="61" t="s">
        <v>101</v>
      </c>
      <c r="C6" s="74">
        <f>ГС!G29</f>
        <v>49731.4</v>
      </c>
      <c r="D6" s="74">
        <f>ГС!H24</f>
        <v>0</v>
      </c>
      <c r="E6" s="75">
        <v>5</v>
      </c>
      <c r="F6" s="75">
        <v>0</v>
      </c>
      <c r="G6" s="241">
        <f t="shared" si="0"/>
        <v>0</v>
      </c>
      <c r="H6" s="61" t="s">
        <v>260</v>
      </c>
    </row>
    <row r="7" spans="1:9" ht="76.5" customHeight="1" x14ac:dyDescent="0.25">
      <c r="A7" s="240" t="s">
        <v>98</v>
      </c>
      <c r="B7" s="61" t="s">
        <v>102</v>
      </c>
      <c r="C7" s="74">
        <f>ТС!I264</f>
        <v>1389963.15</v>
      </c>
      <c r="D7" s="74">
        <f>ТС!J264</f>
        <v>249652.79</v>
      </c>
      <c r="E7" s="75">
        <v>56</v>
      </c>
      <c r="F7" s="75">
        <v>13</v>
      </c>
      <c r="G7" s="241">
        <f t="shared" si="0"/>
        <v>23.214285714285715</v>
      </c>
      <c r="H7" s="61" t="s">
        <v>515</v>
      </c>
    </row>
    <row r="8" spans="1:9" ht="51.75" customHeight="1" x14ac:dyDescent="0.25">
      <c r="A8" s="240" t="s">
        <v>99</v>
      </c>
      <c r="B8" s="61" t="s">
        <v>103</v>
      </c>
      <c r="C8" s="74">
        <f>ВС!C21</f>
        <v>127775.27</v>
      </c>
      <c r="D8" s="74">
        <f>ВС!D21</f>
        <v>163757.71000000002</v>
      </c>
      <c r="E8" s="75">
        <v>7</v>
      </c>
      <c r="F8" s="75">
        <v>7</v>
      </c>
      <c r="G8" s="241">
        <f t="shared" si="0"/>
        <v>100</v>
      </c>
      <c r="H8" s="61" t="s">
        <v>261</v>
      </c>
    </row>
    <row r="9" spans="1:9" ht="51.75" customHeight="1" x14ac:dyDescent="0.25">
      <c r="A9" s="240" t="s">
        <v>85</v>
      </c>
      <c r="B9" s="61" t="s">
        <v>104</v>
      </c>
      <c r="C9" s="74">
        <f>ВО!C11</f>
        <v>2294241.9</v>
      </c>
      <c r="D9" s="74">
        <f>ВО!D11</f>
        <v>2103577.4</v>
      </c>
      <c r="E9" s="75">
        <v>1</v>
      </c>
      <c r="F9" s="75">
        <v>1</v>
      </c>
      <c r="G9" s="241">
        <f t="shared" si="0"/>
        <v>100</v>
      </c>
      <c r="H9" s="61" t="s">
        <v>516</v>
      </c>
    </row>
    <row r="10" spans="1:9" ht="96" customHeight="1" x14ac:dyDescent="0.25">
      <c r="A10" s="240" t="s">
        <v>87</v>
      </c>
      <c r="B10" s="61" t="s">
        <v>105</v>
      </c>
      <c r="C10" s="74">
        <f>'Э.сб ПУ'!C10+Э.сб!C13</f>
        <v>123020.98000000001</v>
      </c>
      <c r="D10" s="74">
        <f>'Э.сб ПУ'!D10+Э.сб!D13</f>
        <v>108946.95999999999</v>
      </c>
      <c r="E10" s="75">
        <v>2</v>
      </c>
      <c r="F10" s="75">
        <v>2</v>
      </c>
      <c r="G10" s="241">
        <f t="shared" si="0"/>
        <v>100</v>
      </c>
      <c r="H10" s="61" t="s">
        <v>517</v>
      </c>
    </row>
    <row r="11" spans="1:9" ht="66" customHeight="1" x14ac:dyDescent="0.25">
      <c r="A11" s="240" t="s">
        <v>106</v>
      </c>
      <c r="B11" s="61" t="s">
        <v>107</v>
      </c>
      <c r="C11" s="74">
        <f>ТКО!C6+ТКО!C7</f>
        <v>16901</v>
      </c>
      <c r="D11" s="74">
        <f>ТКО!D7+ТКО!D6</f>
        <v>8760.6</v>
      </c>
      <c r="E11" s="75">
        <v>1</v>
      </c>
      <c r="F11" s="75">
        <v>1</v>
      </c>
      <c r="G11" s="241">
        <f t="shared" si="0"/>
        <v>100</v>
      </c>
      <c r="H11" s="242" t="str">
        <f>ТКО!G7</f>
        <v xml:space="preserve">Выполнена уборка мест несанкционированного размещения отходов – 4425 куб.м, 
и отработанных автомобильных шин 234,35 тонн с территории города
</v>
      </c>
    </row>
    <row r="13" spans="1:9" s="52" customFormat="1" x14ac:dyDescent="0.2">
      <c r="A13" s="466" t="s">
        <v>430</v>
      </c>
      <c r="B13" s="466"/>
      <c r="C13" s="466"/>
      <c r="D13" s="466"/>
      <c r="E13" s="466"/>
      <c r="F13" s="466"/>
      <c r="G13" s="466"/>
      <c r="H13" s="58"/>
      <c r="I13" s="57"/>
    </row>
  </sheetData>
  <mergeCells count="8">
    <mergeCell ref="A13:G13"/>
    <mergeCell ref="A1:H1"/>
    <mergeCell ref="C2:D2"/>
    <mergeCell ref="E2:F2"/>
    <mergeCell ref="A2:A3"/>
    <mergeCell ref="B2:B3"/>
    <mergeCell ref="G2:G3"/>
    <mergeCell ref="H2:H3"/>
  </mergeCells>
  <pageMargins left="0.31496062992125984" right="0.31496062992125984" top="0.35433070866141736"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vt:i4>
      </vt:variant>
    </vt:vector>
  </HeadingPairs>
  <TitlesOfParts>
    <vt:vector size="16" baseType="lpstr">
      <vt:lpstr>ЭС</vt:lpstr>
      <vt:lpstr>ГС</vt:lpstr>
      <vt:lpstr>ТС</vt:lpstr>
      <vt:lpstr>ВС</vt:lpstr>
      <vt:lpstr>ВО</vt:lpstr>
      <vt:lpstr>Э.сб ПУ</vt:lpstr>
      <vt:lpstr>Э.сб</vt:lpstr>
      <vt:lpstr>ТКО</vt:lpstr>
      <vt:lpstr>СВОД</vt:lpstr>
      <vt:lpstr>ВО!Область_печати</vt:lpstr>
      <vt:lpstr>ВС!Область_печати</vt:lpstr>
      <vt:lpstr>ГС!Область_печати</vt:lpstr>
      <vt:lpstr>СВОД!Область_печати</vt:lpstr>
      <vt:lpstr>ТКО!Область_печати</vt:lpstr>
      <vt:lpstr>Э.сб!Область_печати</vt:lpstr>
      <vt:lpstr>'Э.сб ПУ'!Область_печати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Чеботарев А.С.</dc:creator>
  <cp:lastModifiedBy>Лапкина Наталья Ивановна</cp:lastModifiedBy>
  <cp:lastPrinted>2026-03-11T05:11:11Z</cp:lastPrinted>
  <dcterms:created xsi:type="dcterms:W3CDTF">2017-10-03T12:55:55Z</dcterms:created>
  <dcterms:modified xsi:type="dcterms:W3CDTF">2026-03-13T11:40:48Z</dcterms:modified>
</cp:coreProperties>
</file>